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_Zakazky\Sedlice\Aktualizace_09_2022\"/>
    </mc:Choice>
  </mc:AlternateContent>
  <bookViews>
    <workbookView xWindow="0" yWindow="0" windowWidth="0" windowHeight="0"/>
  </bookViews>
  <sheets>
    <sheet name="Rekapitulace stavby" sheetId="1" r:id="rId1"/>
    <sheet name="PS 01 - Rekonstrukce spod..." sheetId="2" r:id="rId2"/>
    <sheet name="PS 02 - Převod MZP po dob..." sheetId="3" r:id="rId3"/>
    <sheet name="PS 03 - Potrubí pro převo..." sheetId="4" r:id="rId4"/>
    <sheet name="VO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 01 - Rekonstrukce spod...'!$C$120:$K$229</definedName>
    <definedName name="_xlnm.Print_Area" localSheetId="1">'PS 01 - Rekonstrukce spod...'!$C$108:$J$229</definedName>
    <definedName name="_xlnm.Print_Titles" localSheetId="1">'PS 01 - Rekonstrukce spod...'!$120:$120</definedName>
    <definedName name="_xlnm._FilterDatabase" localSheetId="2" hidden="1">'PS 02 - Převod MZP po dob...'!$C$119:$K$163</definedName>
    <definedName name="_xlnm.Print_Area" localSheetId="2">'PS 02 - Převod MZP po dob...'!$C$107:$J$163</definedName>
    <definedName name="_xlnm.Print_Titles" localSheetId="2">'PS 02 - Převod MZP po dob...'!$119:$119</definedName>
    <definedName name="_xlnm._FilterDatabase" localSheetId="3" hidden="1">'PS 03 - Potrubí pro převo...'!$C$116:$K$159</definedName>
    <definedName name="_xlnm.Print_Area" localSheetId="3">'PS 03 - Potrubí pro převo...'!$C$104:$J$159</definedName>
    <definedName name="_xlnm.Print_Titles" localSheetId="3">'PS 03 - Potrubí pro převo...'!$116:$116</definedName>
    <definedName name="_xlnm._FilterDatabase" localSheetId="4" hidden="1">'VON - Vedlejší rozpočtové...'!$C$120:$K$160</definedName>
    <definedName name="_xlnm.Print_Area" localSheetId="4">'VON - Vedlejší rozpočtové...'!$C$108:$J$160</definedName>
    <definedName name="_xlnm.Print_Titles" localSheetId="4">'VON - Vedlejší rozpočtové...'!$120:$120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111"/>
  <c i="4" r="J37"/>
  <c r="J36"/>
  <c i="1" r="AY97"/>
  <c i="4" r="J35"/>
  <c i="1" r="AX97"/>
  <c i="4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3" r="J37"/>
  <c r="J36"/>
  <c i="1" r="AY96"/>
  <c i="3" r="J35"/>
  <c i="1" r="AX96"/>
  <c i="3"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223"/>
  <c r="BH223"/>
  <c r="BG223"/>
  <c r="BF223"/>
  <c r="T223"/>
  <c r="T215"/>
  <c r="R223"/>
  <c r="R215"/>
  <c r="P223"/>
  <c r="P215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0"/>
  <c r="BH170"/>
  <c r="BG170"/>
  <c r="BF170"/>
  <c r="T170"/>
  <c r="R170"/>
  <c r="P170"/>
  <c r="BI167"/>
  <c r="BH167"/>
  <c r="BG167"/>
  <c r="BF167"/>
  <c r="T167"/>
  <c r="R167"/>
  <c r="P16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1" r="L90"/>
  <c r="AM90"/>
  <c r="AM89"/>
  <c r="L89"/>
  <c r="AM87"/>
  <c r="L87"/>
  <c r="L85"/>
  <c r="L84"/>
  <c i="2" r="J223"/>
  <c r="BK204"/>
  <c r="BK201"/>
  <c r="J130"/>
  <c r="J151"/>
  <c r="BK184"/>
  <c r="BK207"/>
  <c r="J154"/>
  <c i="3" r="BK130"/>
  <c r="BK126"/>
  <c r="J142"/>
  <c r="BK139"/>
  <c i="4" r="J134"/>
  <c r="J122"/>
  <c r="BK119"/>
  <c r="J131"/>
  <c i="5" r="J158"/>
  <c r="BK149"/>
  <c r="BK130"/>
  <c i="2" r="BK148"/>
  <c r="BK167"/>
  <c r="J156"/>
  <c r="J201"/>
  <c r="BK216"/>
  <c r="BK139"/>
  <c r="J124"/>
  <c r="J136"/>
  <c r="BK130"/>
  <c r="J181"/>
  <c r="BK133"/>
  <c r="BK198"/>
  <c r="BK142"/>
  <c i="4" r="BK137"/>
  <c i="5" r="BK139"/>
  <c r="BK133"/>
  <c r="BK135"/>
  <c i="2" r="J167"/>
  <c r="BK124"/>
  <c r="BK151"/>
  <c r="BK154"/>
  <c r="BK213"/>
  <c r="BK136"/>
  <c r="J210"/>
  <c r="J133"/>
  <c r="J142"/>
  <c i="3" r="J153"/>
  <c r="J139"/>
  <c r="BK153"/>
  <c r="BK123"/>
  <c r="J123"/>
  <c r="J130"/>
  <c i="4" r="BK125"/>
  <c r="BK152"/>
  <c r="BK122"/>
  <c i="5" r="J152"/>
  <c r="BK143"/>
  <c r="J139"/>
  <c i="2" r="BK178"/>
  <c r="J178"/>
  <c r="J207"/>
  <c r="J216"/>
  <c r="BK145"/>
  <c r="J145"/>
  <c r="J148"/>
  <c r="J139"/>
  <c r="J184"/>
  <c i="3" r="BK158"/>
  <c r="BK133"/>
  <c r="J158"/>
  <c r="J136"/>
  <c r="J150"/>
  <c i="4" r="BK143"/>
  <c r="J143"/>
  <c r="BK128"/>
  <c r="J152"/>
  <c i="5" r="J135"/>
  <c r="BK127"/>
  <c r="J133"/>
  <c r="J147"/>
  <c i="2" r="BK223"/>
  <c r="BK156"/>
  <c r="J170"/>
  <c r="J204"/>
  <c r="BK170"/>
  <c r="BK188"/>
  <c i="1" r="AS94"/>
  <c i="3" r="BK142"/>
  <c r="BK161"/>
  <c r="J161"/>
  <c i="4" r="J149"/>
  <c r="BK131"/>
  <c r="BK146"/>
  <c r="J140"/>
  <c i="5" r="BK155"/>
  <c r="BK145"/>
  <c r="J143"/>
  <c r="BK124"/>
  <c r="J145"/>
  <c r="J155"/>
  <c r="J137"/>
  <c i="2" r="J188"/>
  <c r="J213"/>
  <c r="BK210"/>
  <c r="BK181"/>
  <c r="J127"/>
  <c r="J198"/>
  <c r="BK127"/>
  <c i="3" r="BK136"/>
  <c r="J147"/>
  <c r="BK147"/>
  <c i="4" r="J128"/>
  <c r="BK134"/>
  <c r="BK149"/>
  <c r="J146"/>
  <c i="5" r="J124"/>
  <c r="J130"/>
  <c r="J127"/>
  <c r="BK158"/>
  <c r="BK147"/>
  <c i="3" r="J126"/>
  <c r="BK150"/>
  <c r="J133"/>
  <c i="4" r="J119"/>
  <c r="BK140"/>
  <c r="J125"/>
  <c r="J137"/>
  <c i="5" r="BK137"/>
  <c r="BK152"/>
  <c r="J149"/>
  <c i="3" l="1" r="P157"/>
  <c r="P156"/>
  <c i="2" r="P197"/>
  <c r="P196"/>
  <c i="3" r="P122"/>
  <c r="P121"/>
  <c r="P120"/>
  <c i="1" r="AU96"/>
  <c i="2" r="BK197"/>
  <c r="J197"/>
  <c r="J100"/>
  <c i="3" r="BK122"/>
  <c r="BK121"/>
  <c r="J121"/>
  <c r="J97"/>
  <c i="4" r="BK118"/>
  <c r="J118"/>
  <c r="J97"/>
  <c i="2" r="R123"/>
  <c r="R122"/>
  <c r="R197"/>
  <c r="R196"/>
  <c i="5" r="BK132"/>
  <c r="J132"/>
  <c r="J99"/>
  <c r="R142"/>
  <c i="2" r="P123"/>
  <c r="P122"/>
  <c r="P121"/>
  <c i="1" r="AU95"/>
  <c i="3" r="R157"/>
  <c r="R156"/>
  <c i="4" r="T118"/>
  <c r="T117"/>
  <c i="5" r="T142"/>
  <c i="2" r="T197"/>
  <c r="T196"/>
  <c i="5" r="P132"/>
  <c r="BK142"/>
  <c r="J142"/>
  <c r="J100"/>
  <c r="BK154"/>
  <c r="J154"/>
  <c r="J101"/>
  <c i="2" r="T123"/>
  <c r="T122"/>
  <c r="T121"/>
  <c i="3" r="T122"/>
  <c r="T121"/>
  <c i="4" r="P118"/>
  <c r="P117"/>
  <c i="1" r="AU97"/>
  <c i="5" r="P123"/>
  <c r="P142"/>
  <c i="3" r="BK157"/>
  <c r="J157"/>
  <c r="J100"/>
  <c i="5" r="BK123"/>
  <c r="J123"/>
  <c r="J98"/>
  <c r="P154"/>
  <c i="2" r="BK123"/>
  <c r="BK122"/>
  <c r="J122"/>
  <c r="J97"/>
  <c i="3" r="R122"/>
  <c r="R121"/>
  <c r="R120"/>
  <c i="4" r="R118"/>
  <c r="R117"/>
  <c i="5" r="T123"/>
  <c r="R132"/>
  <c r="R154"/>
  <c i="3" r="T157"/>
  <c r="T156"/>
  <c i="5" r="R123"/>
  <c r="T132"/>
  <c r="T154"/>
  <c i="2" r="BK215"/>
  <c r="J215"/>
  <c r="J101"/>
  <c i="5" r="F118"/>
  <c r="E85"/>
  <c i="4" r="BK117"/>
  <c r="J117"/>
  <c r="J96"/>
  <c i="5" r="J115"/>
  <c r="BE143"/>
  <c r="BE139"/>
  <c r="BE152"/>
  <c r="BE124"/>
  <c r="BE137"/>
  <c r="BE149"/>
  <c r="BE127"/>
  <c r="BE135"/>
  <c r="BE155"/>
  <c r="BE130"/>
  <c r="BE147"/>
  <c r="BE158"/>
  <c r="BE133"/>
  <c r="BE145"/>
  <c i="4" r="BE128"/>
  <c r="BE119"/>
  <c i="3" r="BK156"/>
  <c r="J156"/>
  <c r="J99"/>
  <c i="4" r="J89"/>
  <c r="BE140"/>
  <c r="BE152"/>
  <c r="E85"/>
  <c r="F114"/>
  <c r="BE125"/>
  <c r="BE146"/>
  <c r="BE143"/>
  <c r="BE149"/>
  <c r="BE122"/>
  <c r="BE134"/>
  <c r="BE131"/>
  <c r="BE137"/>
  <c i="2" r="R121"/>
  <c i="3" r="BE136"/>
  <c r="BE142"/>
  <c i="2" r="BK196"/>
  <c r="J196"/>
  <c r="J99"/>
  <c i="3" r="BE158"/>
  <c r="J89"/>
  <c r="BE153"/>
  <c r="BE161"/>
  <c r="F92"/>
  <c r="BE123"/>
  <c r="BE126"/>
  <c r="BE133"/>
  <c r="E85"/>
  <c r="BE130"/>
  <c r="BE147"/>
  <c r="BE150"/>
  <c r="BE139"/>
  <c i="2" r="F92"/>
  <c r="BE130"/>
  <c r="BE145"/>
  <c r="E111"/>
  <c r="BE124"/>
  <c r="BE201"/>
  <c r="BE148"/>
  <c r="BE156"/>
  <c r="BE178"/>
  <c r="BE133"/>
  <c r="BE198"/>
  <c r="BE223"/>
  <c r="J115"/>
  <c r="BE154"/>
  <c r="BE188"/>
  <c r="BE210"/>
  <c r="BE127"/>
  <c r="BE216"/>
  <c r="BE142"/>
  <c r="BE139"/>
  <c r="BE213"/>
  <c r="BE167"/>
  <c r="BE170"/>
  <c r="BE184"/>
  <c r="BE204"/>
  <c r="BE136"/>
  <c r="BE151"/>
  <c r="BE181"/>
  <c r="BE207"/>
  <c r="J34"/>
  <c i="1" r="AW95"/>
  <c i="3" r="F34"/>
  <c i="1" r="BA96"/>
  <c i="4" r="F36"/>
  <c i="1" r="BC97"/>
  <c i="2" r="F36"/>
  <c i="1" r="BC95"/>
  <c i="3" r="F37"/>
  <c i="1" r="BD96"/>
  <c i="4" r="F37"/>
  <c i="1" r="BD97"/>
  <c i="5" r="F34"/>
  <c i="1" r="BA98"/>
  <c i="5" r="F36"/>
  <c i="1" r="BC98"/>
  <c i="3" r="F36"/>
  <c i="1" r="BC96"/>
  <c i="5" r="J34"/>
  <c i="1" r="AW98"/>
  <c i="4" r="F35"/>
  <c i="1" r="BB97"/>
  <c i="2" r="F35"/>
  <c i="1" r="BB95"/>
  <c i="2" r="F37"/>
  <c i="1" r="BD95"/>
  <c i="3" r="F35"/>
  <c i="1" r="BB96"/>
  <c i="4" r="F34"/>
  <c i="1" r="BA97"/>
  <c i="5" r="F35"/>
  <c i="1" r="BB98"/>
  <c i="2" r="F34"/>
  <c i="1" r="BA95"/>
  <c i="3" r="J34"/>
  <c i="1" r="AW96"/>
  <c i="4" r="J34"/>
  <c i="1" r="AW97"/>
  <c i="5" r="F37"/>
  <c i="1" r="BD98"/>
  <c i="5" l="1" r="T122"/>
  <c r="T121"/>
  <c r="P122"/>
  <c r="P121"/>
  <c i="1" r="AU98"/>
  <c i="5" r="R122"/>
  <c r="R121"/>
  <c i="3" r="T120"/>
  <c r="J122"/>
  <c r="J98"/>
  <c i="2" r="J123"/>
  <c r="J98"/>
  <c i="5" r="BK122"/>
  <c r="BK121"/>
  <c r="J121"/>
  <c r="J96"/>
  <c i="3" r="BK120"/>
  <c r="J120"/>
  <c r="J96"/>
  <c i="2" r="BK121"/>
  <c r="J121"/>
  <c i="1" r="AU94"/>
  <c i="2" r="J33"/>
  <c i="1" r="AV95"/>
  <c r="AT95"/>
  <c i="5" r="J33"/>
  <c i="1" r="AV98"/>
  <c r="AT98"/>
  <c i="2" r="F33"/>
  <c i="1" r="AZ95"/>
  <c r="BD94"/>
  <c r="W33"/>
  <c i="3" r="J33"/>
  <c i="1" r="AV96"/>
  <c r="AT96"/>
  <c i="5" r="F33"/>
  <c i="1" r="AZ98"/>
  <c i="2" r="J30"/>
  <c i="1" r="AG95"/>
  <c i="3" r="F33"/>
  <c i="1" r="AZ96"/>
  <c i="4" r="J30"/>
  <c i="1" r="AG97"/>
  <c r="BB94"/>
  <c r="W31"/>
  <c r="BC94"/>
  <c r="W32"/>
  <c i="4" r="F33"/>
  <c i="1" r="AZ97"/>
  <c i="4" r="J33"/>
  <c i="1" r="AV97"/>
  <c r="AT97"/>
  <c r="BA94"/>
  <c r="W30"/>
  <c i="5" l="1" r="J122"/>
  <c r="J97"/>
  <c i="1" r="AN97"/>
  <c i="4" r="J39"/>
  <c i="1" r="AN95"/>
  <c i="2" r="J96"/>
  <c r="J39"/>
  <c i="5" r="J30"/>
  <c i="1" r="AG98"/>
  <c r="AW94"/>
  <c r="AK30"/>
  <c r="AX94"/>
  <c r="AZ94"/>
  <c r="W29"/>
  <c i="3" r="J30"/>
  <c i="1" r="AG96"/>
  <c r="AY94"/>
  <c i="5" l="1" r="J39"/>
  <c i="3" r="J39"/>
  <c i="1" r="AN96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<sst xmlns="http://schemas.openxmlformats.org/spreadsheetml/2006/main">
  <si>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</si>
  <si>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</si>
  <si>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</si>
  <si>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</si>
  <si>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</si>
  <si>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{4f7ec0db-44fd-4496-af9a-bf18b7198536}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</si>
  <si>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</si>
  <si>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</si>
  <si>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</si>
  <si>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</si>
  <si>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</si>
  <si>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</si>
  <si>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</si>
  <si>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</si>
  <si>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</si>
  <si>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</si>
  <si>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</si>
  <si>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SEDLICE - REKONSTRUKCE UZÁVĚRŮ SPONÍ VÝPUSTI</t>
  </si>
  <si>
    <t>KSO:</t>
  </si>
  <si>
    <t>CC-CZ:</t>
  </si>
  <si>
    <t>21521</t>
  </si>
  <si>
    <t>Místo:</t>
  </si>
  <si>
    <t>Sedlice</t>
  </si>
  <si>
    <t>Datum:</t>
  </si>
  <si>
    <t>20. 9. 2022</t>
  </si>
  <si>
    <t>Zadavatel:</t>
  </si>
  <si>
    <t>IČ:</t>
  </si>
  <si>
    <t>70889953</t>
  </si>
  <si>
    <t>Povodí Vltavy, státní podnik</t>
  </si>
  <si>
    <t>DIČ:</t>
  </si>
  <si>
    <t>Uchazeč:</t>
  </si>
  <si>
    <t>Vyplň údaj</t>
  </si>
  <si>
    <t>Projektant:</t>
  </si>
  <si>
    <t>26475081</t>
  </si>
  <si>
    <t>SWECO Hydroprojekt, a.s.</t>
  </si>
  <si>
    <t>True</t>
  </si>
  <si>
    <t>Zpracovatel:</t>
  </si>
  <si>
    <t>05645328</t>
  </si>
  <si>
    <t>Ing. M.Klimešová, Ph.D.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</si>
  <si>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</si>
  <si>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</si>
  <si>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</si>
  <si>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</si>
  <si>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</si>
  <si>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</si>
  <si>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</si>
  <si>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</si>
  <si>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</si>
  <si>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</si>
  <si>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</si>
  <si>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</si>
  <si>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</si>
  <si>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</si>
  <si>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</si>
  <si>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</si>
  <si>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</si>
  <si>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</si>
  <si>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</si>
  <si>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</si>
  <si>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</si>
  <si>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</si>
  <si>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</si>
  <si>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</si>
  <si>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</si>
  <si>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</si>
  <si>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</si>
  <si>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</si>
  <si>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</si>
  <si>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</si>
  <si>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</si>
  <si>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</si>
  <si>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</si>
  <si>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</si>
  <si>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</si>
  <si>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</si>
  <si>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</si>
  <si>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</si>
  <si>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</si>
  <si>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</si>
  <si>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</si>
  <si>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</si>
  <si>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</si>
  <si>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</si>
  <si>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</si>
  <si>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</si>
  <si>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</si>
  <si>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Rekonstrukce spodní výpusti</t>
  </si>
  <si>
    <t>STA</t>
  </si>
  <si>
    <t>1</t>
  </si>
  <si>
    <t>{c12b56ca-1d19-4431-85ae-3ddd557cdbdf}</t>
  </si>
  <si>
    <t>2</t>
  </si>
  <si>
    <t>PS 02</t>
  </si>
  <si>
    <t>Převod MZP po dobu rekonstrukce</t>
  </si>
  <si>
    <t>{5b1033a0-ea57-45c4-9533-111d8b5652eb}</t>
  </si>
  <si>
    <t>PS 03</t>
  </si>
  <si>
    <t>Potrubí pro převod MZP</t>
  </si>
  <si>
    <t>{d2e8022b-8bf7-4290-a4d9-8ce031da7efa}</t>
  </si>
  <si>
    <t>VON</t>
  </si>
  <si>
    <t>Vedlejší rozpočtové náklady</t>
  </si>
  <si>
    <t>{1568e8ca-6a47-4ca7-9d84-5b6adf78f122}</t>
  </si>
  <si>
    <t>KRYCÍ LIST SOUPISU PRACÍ</t>
  </si>
  <si>
    <t>Objekt:</t>
  </si>
  <si>
    <t>PS 01 - Rekonstrukce spodní výpusti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</si>
  <si>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</si>
  <si>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</si>
  <si>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</si>
  <si>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</si>
  <si>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</si>
  <si>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    01 - Oprava výpusti</t>
  </si>
  <si>
    <t>PSV - Práce a dodávky PSV</t>
  </si>
  <si>
    <t xml:space="preserve">    741 - Elektroinstalace - silnoproud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</si>
  <si>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</si>
  <si>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</si>
  <si>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</si>
  <si>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</si>
  <si>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</si>
  <si>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</si>
  <si>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</si>
  <si>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</si>
  <si>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</si>
  <si>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</si>
  <si>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</si>
  <si>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</si>
  <si>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</si>
  <si>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</si>
  <si>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</si>
  <si>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01</t>
  </si>
  <si>
    <t>Oprava výpusti</t>
  </si>
  <si>
    <t>M</t>
  </si>
  <si>
    <t>M_01</t>
  </si>
  <si>
    <t>deskové šoupě DN 800, PN 2.5, regulační (kovotěsnící) + elektropohon</t>
  </si>
  <si>
    <t>kpl</t>
  </si>
  <si>
    <t>8</t>
  </si>
  <si>
    <t>4</t>
  </si>
  <si>
    <t>PP</t>
  </si>
  <si>
    <t>P</t>
  </si>
  <si>
    <t xml:space="preserve">Poznámka k položce:_x000d_
Poznámka k položce: regulace 20-100% _x000d_
- uzavřená skříň, nestoupající vřeteno_x000d_
- otevírání pod jednostranným tlakem cca 13m_x000d_
- čelní převodovka _x000d_
- kotvící deska pod šoupátko pro vyrovnání při montáži _x000d_
- těsnění kov x kov - nerez x bronz, max. povolený průsak 0,2l/min při těsnostní zkoušce 2,75bar po dobu 30min, těsnost pouze ve směru STV _x000d_
- těleso z uhlíkové oceli s nátěrem Uvnitř tělesa bronzový těsnící návar.  _x000d_
- deska z uhlíkové oceli s nerezovou těsnící plochou, zbytek ploch nátěr_x000d_
- elektropohon (400 V, krytí IP 86, vybaven vytápěním a mechanickým ovládáním s ručním kolem, ovládání na pohonu a dálkové) _x000d_
- cena včetně dopravy na místo stavby_x000d_
viz D.2.0.1. TZ a D.2.1.4.</t>
  </si>
  <si>
    <t>M_02</t>
  </si>
  <si>
    <t>montážní vložka DN 800, PN 2.5</t>
  </si>
  <si>
    <t>Poznámka k položce:_x000d_
Poznámka k položce:_x000d_
vložka délky 500 mm +- 20 mm _x000d_
provedení litina + epox. nátěr _x000d_
konstrukce pro vsazení mezi 2 šoupátka s dělenými svorníky _x000d_
viz D.2.0.1. TZ a D.2.1.4.</t>
  </si>
  <si>
    <t>3</t>
  </si>
  <si>
    <t>M_06</t>
  </si>
  <si>
    <t>šroub M27 x 130 mm, částečný závit ČSN 02 1101 (DIN 931), mat. nerez A2-70</t>
  </si>
  <si>
    <t>kus</t>
  </si>
  <si>
    <t>6</t>
  </si>
  <si>
    <t>Poznámka k položce:_x000d_
Poznámka k položce:_x000d_
viz D.2.0.1. TZ a D.2.1.4.</t>
  </si>
  <si>
    <t>M_07</t>
  </si>
  <si>
    <t>šroub M27 x 80 mm, plný závit ČSN 02 1103 (DIN 933), mat. nerez A2-70</t>
  </si>
  <si>
    <t>5</t>
  </si>
  <si>
    <t>M_08</t>
  </si>
  <si>
    <t>šroub M27 x 70 mm, plný závit ČSN 02 1103 (DIN 933), mat. nerez A2-70</t>
  </si>
  <si>
    <t>10</t>
  </si>
  <si>
    <t>Poznámka k položce:_x000d_
Poznámka k položce: _x000d_
viz D.2.0.1. TZ a D.2.1.4.</t>
  </si>
  <si>
    <t>M_09</t>
  </si>
  <si>
    <t>matice šestihranná samojistná M27, ČSN 02 1492 (DIN 985), mat. nerez A2-70</t>
  </si>
  <si>
    <t>12</t>
  </si>
  <si>
    <t>7</t>
  </si>
  <si>
    <t>M_10</t>
  </si>
  <si>
    <t xml:space="preserve">podložka M28,  ČSN 02 1702 (DIN 125A), mat. nerez A2-70</t>
  </si>
  <si>
    <t>14</t>
  </si>
  <si>
    <t>M_17</t>
  </si>
  <si>
    <t>těsnění mezipřírubové vláknitopryžové, tl 2 mm DN 800 PN 2.5</t>
  </si>
  <si>
    <t>16</t>
  </si>
  <si>
    <t>9</t>
  </si>
  <si>
    <t>M_19</t>
  </si>
  <si>
    <t>příruba přivařovací DN 800, PN 2.5, typ 01 B1 dle ČSN EN 1092-1, mat. nerez 1.4301</t>
  </si>
  <si>
    <t>18</t>
  </si>
  <si>
    <t>M_20</t>
  </si>
  <si>
    <t>příruba přivařovací DN 800, PN 2.5, typ 01 B1 dle ČSN EN 1092-1, mat. S235</t>
  </si>
  <si>
    <t>20</t>
  </si>
  <si>
    <t>11</t>
  </si>
  <si>
    <t>M_22</t>
  </si>
  <si>
    <t>příruba zaslepovací DN 800, PN 2.5, typ 05 B1 dle ČSN EN 1092-1, mat. S235</t>
  </si>
  <si>
    <t>22</t>
  </si>
  <si>
    <t>K</t>
  </si>
  <si>
    <t>R_02</t>
  </si>
  <si>
    <t>Montáž potrubí a armatur</t>
  </si>
  <si>
    <t>kg</t>
  </si>
  <si>
    <t>24</t>
  </si>
  <si>
    <t>Poznámka k položce:_x000d_
Poznámka k položce: _x000d_
Veškeré náklady na montáž a ustavení zařízení spodní výpusti včetně nákladů na montážní přípravky, vrtání kotev a manipulační techniku - včetně jeřábové techniky._x000d_
viz D.2.0.1. TZ a D.2.1.3.</t>
  </si>
  <si>
    <t>VV</t>
  </si>
  <si>
    <t xml:space="preserve">"nerezové potrubí MZP DN 150 a DN 800/150  -" 334.8 "kg"</t>
  </si>
  <si>
    <t>"šoupě DN 800" 2 * 2800 "kg"</t>
  </si>
  <si>
    <t>"šoupě DN 150" 2 * 50 "kg"</t>
  </si>
  <si>
    <t>"montážní vložka DN 800 - " 500 "kg"</t>
  </si>
  <si>
    <t>"montážní vložka DN 150 -" 50 "kg"</t>
  </si>
  <si>
    <t>"nová příruba DN 800 PN 2.5 -" 80 "kg"</t>
  </si>
  <si>
    <t>"dočasné osazení zaslepovací příruby DN 800 - "200" kg"</t>
  </si>
  <si>
    <t>Součet</t>
  </si>
  <si>
    <t>13</t>
  </si>
  <si>
    <t>R_03</t>
  </si>
  <si>
    <t>Demontáž a zpětná montáž zábradlí a podest</t>
  </si>
  <si>
    <t>26</t>
  </si>
  <si>
    <t>Poznámka k položce:_x000d_
Poznámka k položce: _x000d_
Veškeré náklady na demontáž a montáž zábradlí a podest ve strojovně, včetně nákladů na uskladnění a opravy povrchové ochrany po montáži. _x000d_
viz D.2.0.1. TZ, D.2.1.2. a D.2.1.3.</t>
  </si>
  <si>
    <t>R_04</t>
  </si>
  <si>
    <t>Demontáž potrubí a armatur</t>
  </si>
  <si>
    <t>28</t>
  </si>
  <si>
    <t xml:space="preserve">Poznámka k položce:_x000d_
Poznámka k položce: _x000d_
veškeré naklady na demontáž zařízení spodní výpusti včetně nákladů na montážní přípravky a manipulační techniku - včetně jeřábové techniky.  _x000d_
viz D.2.0.1. TZ a D.2.1.2.</t>
  </si>
  <si>
    <t>"šoupě včetně pohonu a převodovky DN 800" 2 * 3500 "kg"</t>
  </si>
  <si>
    <t xml:space="preserve">"mezikusy" 300 +  200 "kg"</t>
  </si>
  <si>
    <t>"zkrácení potrubí DN 800 -" 200 "kg"</t>
  </si>
  <si>
    <t>"demontáž dočasné zaslepovací příruby DN 800 - "200" kg"</t>
  </si>
  <si>
    <t>R_05</t>
  </si>
  <si>
    <t>Bourací práce</t>
  </si>
  <si>
    <t>30</t>
  </si>
  <si>
    <t>Poznámka k položce:_x000d_
Poznámka k položce: _x000d_
Náklady na odbourání základů dnešních šoupat, včetně likvidace suti zákonným způsobem. _x000d_
viz D.2.0.1. TZ a D.2.1.2.</t>
  </si>
  <si>
    <t>R_06</t>
  </si>
  <si>
    <t>Podlití základů šoupat DN 800 - podlévací samozhutnitenou zálivkou</t>
  </si>
  <si>
    <t>32</t>
  </si>
  <si>
    <t>Odvoz demontovaných ocelových kcí do sběru</t>
  </si>
  <si>
    <t xml:space="preserve">Poznámka k položce:_x000d_
Poznámka k položce:_x000d_
Náklady na materiál a provedení zálivky základů armatur, včetně nákladů na bednění. Zálivka bude provedena spec. zálivkovou hmotou pro podlévání základů strojů - vysokopevnostní podlévací zálivková hmota. _x000d_
viz D.2.0.1. TZ a D.2.1.4._x000d_
</t>
  </si>
  <si>
    <t>17</t>
  </si>
  <si>
    <t>R_071</t>
  </si>
  <si>
    <t>Výzisk materiálu ze železa - likvidace dle platné legislativy.</t>
  </si>
  <si>
    <t>1506898756</t>
  </si>
  <si>
    <t>Poznámka k položce:_x000d_
Výzisk materiálu - cena za výkup železného materiálu ve sběrně surovin._x000d__x000d_
Cena obsahuje pouze výkupní cenu materiálu._x000d__x000d_
_x000d__x000d_
Odvoz materiálu na místo likvidace (sběrny) a jeho složení je kalkulován zvlášť._x000d__x000d_
_x000d__x000d_
Výzisk - položka se záporným množstvím</t>
  </si>
  <si>
    <t>7700*-1 'Přepočtené koeficientem množství</t>
  </si>
  <si>
    <t>R_072</t>
  </si>
  <si>
    <t>Odvoz demontovaných ocelových kcí do místa likvidace, se složením</t>
  </si>
  <si>
    <t>t</t>
  </si>
  <si>
    <t>432618445</t>
  </si>
  <si>
    <t xml:space="preserve">Poznámka k položce:_x000d_
Naložení, odvoz a složení demontovaných OK do kovošrotu. _x000d_
</t>
  </si>
  <si>
    <t>"šoupě včetně pohonu a převodovky DN 800 "2 * 3500 "kg"</t>
  </si>
  <si>
    <t xml:space="preserve">"mezikusy "300 +  200" kg"</t>
  </si>
  <si>
    <t>7700*0,001 'Přepočtené koeficientem množství</t>
  </si>
  <si>
    <t>PSV</t>
  </si>
  <si>
    <t>Práce a dodávky PSV</t>
  </si>
  <si>
    <t>741</t>
  </si>
  <si>
    <t>Elektroinstalace - silnoproud</t>
  </si>
  <si>
    <t>19</t>
  </si>
  <si>
    <t>R_08</t>
  </si>
  <si>
    <t>Odpojení dnešních elektropohonů od rozvaděče</t>
  </si>
  <si>
    <t>34</t>
  </si>
  <si>
    <t>Poznámka k položce:_x000d_
Poznámka k položce: _x000d_
Provedení oprávněnou osobou, včetně likvidace demontovaného eletromateriálu zákonným způsobem.</t>
  </si>
  <si>
    <t>R_09</t>
  </si>
  <si>
    <t>Zapojení nových pohonů do dnešního rozvaděče</t>
  </si>
  <si>
    <t>36</t>
  </si>
  <si>
    <t>Poznámka k položce:_x000d_
Poznámka k položce: _x000d_
Provedení oprávněnou osobou.</t>
  </si>
  <si>
    <t>R_10</t>
  </si>
  <si>
    <t>Úprava a dovybavení dnešního rozvaděče</t>
  </si>
  <si>
    <t>38</t>
  </si>
  <si>
    <t>Poznámka k položce:_x000d_
Poznámka k položce: _x000d_
Provedení oprávněnou osobou, náklady na úpravu dnešního rozvaděče pro potřeby dodaných elektropohonů včetně doplnění digitálního ukazatele polohy pro oba uzávěry. _x000d_
Kpl - komplet pro jeden uzávěr.</t>
  </si>
  <si>
    <t>R_11</t>
  </si>
  <si>
    <t>Montáž kabelových tras</t>
  </si>
  <si>
    <t>40</t>
  </si>
  <si>
    <t>Poznámka k položce:_x000d_
Poznámka k položce: _x000d_
Provedení oprávněnou osobou, Veškeré náklady spojené s montáží včetně dodání kotevního materiálu pro kabely a kabelové lávky a žlaby.</t>
  </si>
  <si>
    <t>23</t>
  </si>
  <si>
    <t>R_12</t>
  </si>
  <si>
    <t>Dodávka a položení nových kabelů včetně jejich zakončení a označení</t>
  </si>
  <si>
    <t>42</t>
  </si>
  <si>
    <t>Poznámka k položce:_x000d_
Poznámka k položce: _x000d_
Provedení oprávněnou osobou, náklady na pořízení a montáž nových kabelových rozvodů nutných pro zapojení a zprovoznění dodaných elektropohonů. Silové a datové rozvody. _x000d_
Kpl - komplet pro jeden uzávěr.</t>
  </si>
  <si>
    <t>R_13</t>
  </si>
  <si>
    <t>Oživení, odzkoušení a nastavení dodávané technologie</t>
  </si>
  <si>
    <t>44</t>
  </si>
  <si>
    <t>789</t>
  </si>
  <si>
    <t>Povrchové úpravy ocelových konstrukcí a technologických zařízení</t>
  </si>
  <si>
    <t>25</t>
  </si>
  <si>
    <t>789134143_R</t>
  </si>
  <si>
    <t xml:space="preserve">Čištění mechanizované potrubí  DN 800, stupeň přípravy St 3</t>
  </si>
  <si>
    <t>m2</t>
  </si>
  <si>
    <t>957435191</t>
  </si>
  <si>
    <t>Poznámka k položce:_x000d_
Veškeré náklady spojené s provedením očištění včetně nákladů na materiál a provedení, včetně zakrytí okolních konstrukcí._x000d_
Včetně likvidace vzniklého odpadu zákonným způsobem._x000d_
viz D.2.0.1. TZ a D.2.1.4.</t>
  </si>
  <si>
    <t>"vnější povrchy ponechané části dnešní SV"</t>
  </si>
  <si>
    <t>"vstupní část včetně příruby - " 1.5 "m2"</t>
  </si>
  <si>
    <t>"koncová část včetně nové příruby - " 2.9 "m2"</t>
  </si>
  <si>
    <t>789338216R</t>
  </si>
  <si>
    <t>Ochranný nátěr potrubí pro prostředí Im1, životnost velmi vysoká</t>
  </si>
  <si>
    <t>46</t>
  </si>
  <si>
    <t xml:space="preserve">Poznámka k položce:_x000d_
Poznámka k položce:_x000d_
Veškeré náklady spojené s provedením nátěrů včetně nákladů na materiál a provedení, včetně zakrytí okolních konstrukcí, nátěr potrubí nátěrovým systémem splňujícím následující požadavky: _x000d_
- kategorie životnosti vysoká – H, životnost větší než 15 let.  _x000d_
- kategorie korozní agresivity vnějšího prostředí -  Im1 - ponor do sladké vody dle ČSN EN ISO 12944-2. _x000d_
- složení a síla nátěrového systému bude splňovat požadavky ČSN ISO 12944-5 Nátěrové hmoty – protikorozní ochrana ocelových konstrukcí ochrannými nátěrovými systémy – část 5: ochranné nátěrové systémy.  _x000d_
- odstín RAL – dle přání objednatele_x000d_
viz D.2.0.1. TZ a D.2.1.4.</t>
  </si>
  <si>
    <t>PS 02 - Převod MZP po dobu rekonstrukce</t>
  </si>
  <si>
    <t xml:space="preserve">    01 - Násoska</t>
  </si>
  <si>
    <t>Násoska</t>
  </si>
  <si>
    <t>R_14</t>
  </si>
  <si>
    <t>Výroba, dodávka a montáž ocelového potrubí přírubového včetně armatur</t>
  </si>
  <si>
    <t>Poznámka k položce:_x000d_
Poznámka k položce: potrubí DN 200 z tr. 216/6.3 mm S235, příruby navařovací typ 01 s hrubou těsnící lištou dle ČSN EN 1090-1 _x000d_
viz D.2.0.1. TZ a D.2.2.1.</t>
  </si>
  <si>
    <t>M_23</t>
  </si>
  <si>
    <t xml:space="preserve">šroubový spoj  M16 5.6 - komplet (šroub, podložka, matice samojistná), povrchová úprava zinkování</t>
  </si>
  <si>
    <t>6*8</t>
  </si>
  <si>
    <t>M_24</t>
  </si>
  <si>
    <t>vláknitopryžové těsnění DN 200, PN 6</t>
  </si>
  <si>
    <t>Poznámka k položce:_x000d_
Poznámka k položce:_x000d_
viz D.2.0.1. TZ a D.2.2.1.</t>
  </si>
  <si>
    <t>M_25</t>
  </si>
  <si>
    <t>šoupě kovotěsnící DN 200, PN 6</t>
  </si>
  <si>
    <t>M_26</t>
  </si>
  <si>
    <t>kulový kohout pákový 1" (DN 25)</t>
  </si>
  <si>
    <t>M_27</t>
  </si>
  <si>
    <t>objímka dvojdílná pro potrubí DN 200, ocelová typ 130600</t>
  </si>
  <si>
    <t>Poznámka k položce:_x000d_
Poznámka k položce: _x000d_
viz D.2.0.1. TZ a D.2.2.1.</t>
  </si>
  <si>
    <t>953961115</t>
  </si>
  <si>
    <t>Kotvy chemickým tmelem M 20 hl 170 mm do betonu, ŽB nebo kamene s vyvrtáním otvoru</t>
  </si>
  <si>
    <t xml:space="preserve">Kotvy chemické s vyvrtáním otvoru  do betonu, železobetonu nebo tvrdého kamene tmel, velikost M 20, hloubka 170 mm</t>
  </si>
  <si>
    <t>2*10</t>
  </si>
  <si>
    <t>M_28</t>
  </si>
  <si>
    <t>závitová tyč M 20 nerez A2-70 dl 500 mm + 2x podložka + 2x matice</t>
  </si>
  <si>
    <t>R_15</t>
  </si>
  <si>
    <t>Použití manipulační techniky pro montáž a demontáž konstrukcí PS 02</t>
  </si>
  <si>
    <t>Poznámka k položce:_x000d_
Poznámka k položce:_x000d_
Náklady na pořízení, pronájem a provoz manipulační techniky (jeřábová, vrátky apod) pro potřeby montáže a demontáže PS 02 _x000d_
viz D.2.0.1. TZ</t>
  </si>
  <si>
    <t>R_16</t>
  </si>
  <si>
    <t>Náklady na zapravení kotev po demontáži násosky</t>
  </si>
  <si>
    <t>78923354R</t>
  </si>
  <si>
    <t>Otryskání ocelové konstrukce PS 02 na stupeň očištění Sa 2.5</t>
  </si>
  <si>
    <t>Poznámka k položce:_x000d_
viz D.2.0.1. TZ</t>
  </si>
  <si>
    <t>78933721R</t>
  </si>
  <si>
    <t>Zhotovení nátěru, epoxidový dvousložkový, kat. prostředí C2, životnost L (nízká)</t>
  </si>
  <si>
    <t xml:space="preserve">Poznámka k položce:_x000d_
Poznámka k položce:_x000d_
Nátěr dočasné konstrukce: doložená životnost dle normy ISO 12944 kategorie životnosti nízká – L, životnost 2-5 let.  _x000d_
• kategorie korozní agresivity vnějšího prostředí dle normy C2 – nízká dle ČSN EN ISO 12944-2. _x000d_
• složení a síla nátěrového systému bude splňovat požadavky ČSN ISO 12944-5 Nátěrové hmoty – protikorozní ochrana ocelových konstrukcí ochrannými nátěrovými systémy – část 5: ochranné nátěrové systémy. _x000d_
• odstín RAL – dle přání objednatele _x000d_
viz D.2.0.1. TZ.</t>
  </si>
  <si>
    <t>PS 03 - Potrubí pro převod MZP</t>
  </si>
  <si>
    <t>M_03</t>
  </si>
  <si>
    <t>třmenové kovotěsnící šoupě DN 150 PN 10, ovl. ručním kolem</t>
  </si>
  <si>
    <t>Poznámka k položce:_x000d_
Poznámka k položce: _x000d_
- cena včetně dopravy na místo stavby _x000d_
viz D.2.0.1. TZ a D.2.1.4.</t>
  </si>
  <si>
    <t>M_04</t>
  </si>
  <si>
    <t>třmenové měkkotěsnící šoupě DN 150 PN 10, ovl. ručním kolem</t>
  </si>
  <si>
    <t>M_05</t>
  </si>
  <si>
    <t>montážní vložka DN 150, PN 10</t>
  </si>
  <si>
    <t xml:space="preserve">Poznámka k položce:_x000d_
Poznámka k položce:_x000d_
vložka délky 210 mm +- 10 mm _x000d_
provedení litina + epox. nátěr _x000d_
konstrukce pro vsazení mezi 2 šoupátka s dělenými svorníky  _x000d_
_x000d_
- cena včetně dopravy na místo stavby_x000d_
viz D.2.0.1. TZ a D.2.1.4.</t>
  </si>
  <si>
    <t>M_11</t>
  </si>
  <si>
    <t>šroub M20 x 80 mm, částečný závit ČSN 02 1101 (DIN 931), mat. nerez A2-70</t>
  </si>
  <si>
    <t>M_12</t>
  </si>
  <si>
    <t>šroub M20 x 80 mm, plný závit ČSN 02 1103 (DIN 933), mat. nerez A2-70</t>
  </si>
  <si>
    <t>M_13</t>
  </si>
  <si>
    <t>šroub M20 x 70 mm, částečný závit ČSN 02 1101 (DIN 931), mat. nerez A2-70</t>
  </si>
  <si>
    <t>M_14</t>
  </si>
  <si>
    <t>matice šestihranná samojistná M20, ČSN 02 1492 (DIN 985), mat. nerez A2-70</t>
  </si>
  <si>
    <t>M_15</t>
  </si>
  <si>
    <t>matice šestihranná M20, ČSN 02 1401 (DIN 934), mat. nerez A2-70</t>
  </si>
  <si>
    <t>M_16</t>
  </si>
  <si>
    <t xml:space="preserve">podložka M20,  ČSN 02 1702 (DIN 125A), mat. nerez A2-70</t>
  </si>
  <si>
    <t>M_18</t>
  </si>
  <si>
    <t>těsnění mezipřírubové vláknitopryžové, tl 2 mm DN 150 PN 10</t>
  </si>
  <si>
    <t>Těsnění mezipřírubové vláknitopryžové, tl 2 mm DN 150 PN 10</t>
  </si>
  <si>
    <t>M_21</t>
  </si>
  <si>
    <t>příruba přivařovací DN 150, PN 10, typ 01 B1 dle ČSN EN 1092-1, mat. nerez 1.4301</t>
  </si>
  <si>
    <t>Příruba přivařovací DN 150, PN 10, typ 01 B1 dle ČSN EN 1092-1, mat. nerez 1.4301</t>
  </si>
  <si>
    <t>R_01</t>
  </si>
  <si>
    <t>Výroba a dodávka kontrukcí a potrubí z nerezu 1.4301</t>
  </si>
  <si>
    <t xml:space="preserve">Poznámka k položce:_x000d_
Poznámka k položce: _x000d_
Veškeré náklady na pořízení, výrobu a dodávku (dopravu na místo) konstrukce potrubí z nerezu, bez rozlišení průměru.  Náklady na pořízení přírub a spojovacího materiálu jsou vykázány zvlášť._x000d_
viz D.2.0.1. TZ a D.2.1.4.</t>
  </si>
  <si>
    <t>"mezikus" 1 * 28.7 "kg"</t>
  </si>
  <si>
    <t>"segmentové koleno" 2 * 29.2 "kg"</t>
  </si>
  <si>
    <t>"odbočení DN 800/150" 1 * (261.4 - 29.2) "kg"</t>
  </si>
  <si>
    <t>"podpěra potrubí" 1 * 15.5 "kg"</t>
  </si>
  <si>
    <t>VON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</si>
  <si>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</si>
  <si>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</si>
  <si>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</si>
  <si>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</si>
  <si>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</si>
  <si>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</si>
  <si>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VRN1</t>
  </si>
  <si>
    <t>Průzkumné, geodetické a projektové práce</t>
  </si>
  <si>
    <t>012203000</t>
  </si>
  <si>
    <t>Geodetické práce během stavby, vytyčení stavby, kontrola skutečně provedených prací, zamření pro potřeby DSPS</t>
  </si>
  <si>
    <t>Poznámka k položce:_x000d_
Poznámka k položce: Veškeré měřičské a vytyčovací práce spojené s prováděním díla</t>
  </si>
  <si>
    <t>013244000</t>
  </si>
  <si>
    <t>Dokumentace potřebná pro realizaci stavby (dílenská dokumentace, realizační dokumentace elektročásti)</t>
  </si>
  <si>
    <t>937620661</t>
  </si>
  <si>
    <t>Poznámka k položce:_x000d_
součástí jsou:_x000d_
- dílenská dokumentace_x000d_
- realizační dokumentace elektro části PS 01.</t>
  </si>
  <si>
    <t>013254000</t>
  </si>
  <si>
    <t>Dokumentace skutečného provedení stavby</t>
  </si>
  <si>
    <t>VRN3</t>
  </si>
  <si>
    <t>Zařízení staveniště</t>
  </si>
  <si>
    <t>031002000</t>
  </si>
  <si>
    <t>Zařízení staveniště, včetně zřízení dočasných zpevněných ploch a jejich odstranění a likvidace ZS, uvedení dotčených ploch do původního stavu</t>
  </si>
  <si>
    <t>Související práce pro zařízení staveniště</t>
  </si>
  <si>
    <t>033203000</t>
  </si>
  <si>
    <t>Energie pro zařízení staveniště</t>
  </si>
  <si>
    <t>034503000</t>
  </si>
  <si>
    <t>Informační tabule na staveništi</t>
  </si>
  <si>
    <t>039203000</t>
  </si>
  <si>
    <t>Oprava dopravou poškozené komunikace</t>
  </si>
  <si>
    <t>Poznámka k položce:_x000d_
Poznámka k položce: Náklady na případnou opravu příjezdové polní cesty do oblasti pod hrází</t>
  </si>
  <si>
    <t>VRN4</t>
  </si>
  <si>
    <t>Inženýrská činnost</t>
  </si>
  <si>
    <t>041403000</t>
  </si>
  <si>
    <t>Zajištění opatření vyplývajících z plánu BOZP</t>
  </si>
  <si>
    <t>04290300R1</t>
  </si>
  <si>
    <t>Zpracování povodňového plánu stavby</t>
  </si>
  <si>
    <t>Zpracování povodňového plánu stavby včetně inženýrské činnosti</t>
  </si>
  <si>
    <t>04290300R2</t>
  </si>
  <si>
    <t>Zpracování havarijního plánu stavby</t>
  </si>
  <si>
    <t>Zpracování havarijního plánu stavby včetně inženýrské činnosti</t>
  </si>
  <si>
    <t>043103000</t>
  </si>
  <si>
    <t>Náklady na zajištění požadovaných zkoušek včetně nákladů na jejich provedení a vyhodnocení</t>
  </si>
  <si>
    <t>Poznámka k položce:_x000d_
Poznámka k položce: Náklady na zajištění požadovaných zkoušek včetně nákladů na jejich provedení a vyhodnocení ( nátěrů, tlakové a funkční zkoušky uzávěrů a sestavy spodní výpusti)</t>
  </si>
  <si>
    <t>04400300R</t>
  </si>
  <si>
    <t>Provedení závěrečné revize elektrotechnických zařízení, včetně vyhotovení revizní zprávy</t>
  </si>
  <si>
    <t>VRN6</t>
  </si>
  <si>
    <t>Územní vlivy</t>
  </si>
  <si>
    <t>06250300R</t>
  </si>
  <si>
    <t>Zajištění manipulační plochy pro jeřáb</t>
  </si>
  <si>
    <t xml:space="preserve">Poznámka k položce:_x000d_
Poznámka k položce: Zajištění manipulační plochy pro jeřáb pod hrází - případné rozšíření  panelové plochy a její odstranění</t>
  </si>
  <si>
    <t>063403000</t>
  </si>
  <si>
    <t>Práce bez pevné pracovní podlahy</t>
  </si>
  <si>
    <t>Práce pomocí horolezecké techniky</t>
  </si>
  <si>
    <t xml:space="preserve">Poznámka k položce:_x000d_
Poznámka k položce: Montáž a demontáž  PS 02 - pomocí horolezecké techniky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</si>
</sst>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2022-12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VD SEDLICE - REKONSTRUKCE UZÁVĚRŮ SPONÍ VÝPUSTI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Sedlice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20. 9. 2022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Vltavy, státní podnik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SWECO Hydroprojekt, a.s.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>Ing. M.Klimešová,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'PS 01 - Rekonstrukce spod...'!J30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'PS 01 - Rekonstrukce spod...'!P121</f>
        <v>0</v>
      </c>
      <c r="AV95" s="128">
        <f>'PS 01 - Rekonstrukce spod...'!J33</f>
        <v>0</v>
      </c>
      <c r="AW95" s="128">
        <f>'PS 01 - Rekonstrukce spod...'!J34</f>
        <v>0</v>
      </c>
      <c r="AX95" s="128">
        <f>'PS 01 - Rekonstrukce spod...'!J35</f>
        <v>0</v>
      </c>
      <c r="AY95" s="128">
        <f>'PS 01 - Rekonstrukce spod...'!J36</f>
        <v>0</v>
      </c>
      <c r="AZ95" s="128">
        <f>'PS 01 - Rekonstrukce spod...'!F33</f>
        <v>0</v>
      </c>
      <c r="BA95" s="128">
        <f>'PS 01 - Rekonstrukce spod...'!F34</f>
        <v>0</v>
      </c>
      <c r="BB95" s="128">
        <f>'PS 01 - Rekonstrukce spod...'!F35</f>
        <v>0</v>
      </c>
      <c r="BC95" s="128">
        <f>'PS 01 - Rekonstrukce spod...'!F36</f>
        <v>0</v>
      </c>
      <c r="BD95" s="130">
        <f>'PS 01 - Rekonstrukce spod...'!F37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'PS 02 - Převod MZP po dob...'!J30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'PS 02 - Převod MZP po dob...'!P120</f>
        <v>0</v>
      </c>
      <c r="AV96" s="128">
        <f>'PS 02 - Převod MZP po dob...'!J33</f>
        <v>0</v>
      </c>
      <c r="AW96" s="128">
        <f>'PS 02 - Převod MZP po dob...'!J34</f>
        <v>0</v>
      </c>
      <c r="AX96" s="128">
        <f>'PS 02 - Převod MZP po dob...'!J35</f>
        <v>0</v>
      </c>
      <c r="AY96" s="128">
        <f>'PS 02 - Převod MZP po dob...'!J36</f>
        <v>0</v>
      </c>
      <c r="AZ96" s="128">
        <f>'PS 02 - Převod MZP po dob...'!F33</f>
        <v>0</v>
      </c>
      <c r="BA96" s="128">
        <f>'PS 02 - Převod MZP po dob...'!F34</f>
        <v>0</v>
      </c>
      <c r="BB96" s="128">
        <f>'PS 02 - Převod MZP po dob...'!F35</f>
        <v>0</v>
      </c>
      <c r="BC96" s="128">
        <f>'PS 02 - Převod MZP po dob...'!F36</f>
        <v>0</v>
      </c>
      <c r="BD96" s="130">
        <f>'PS 02 - Převod MZP po dob...'!F37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7" customFormat="1" ht="16.5" customHeight="1">
      <c r="A97" s="119" t="s">
        <v>84</v>
      </c>
      <c r="B97" s="120"/>
      <c r="C97" s="121"/>
      <c r="D97" s="122" t="s">
        <v>94</v>
      </c>
      <c r="E97" s="122"/>
      <c r="F97" s="122"/>
      <c r="G97" s="122"/>
      <c r="H97" s="122"/>
      <c r="I97" s="123"/>
      <c r="J97" s="122" t="s">
        <v>95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'PS 03 - Potrubí pro převo...'!J30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27">
        <v>0</v>
      </c>
      <c r="AT97" s="128">
        <f>ROUND(SUM(AV97:AW97),2)</f>
        <v>0</v>
      </c>
      <c r="AU97" s="129">
        <f>'PS 03 - Potrubí pro převo...'!P117</f>
        <v>0</v>
      </c>
      <c r="AV97" s="128">
        <f>'PS 03 - Potrubí pro převo...'!J33</f>
        <v>0</v>
      </c>
      <c r="AW97" s="128">
        <f>'PS 03 - Potrubí pro převo...'!J34</f>
        <v>0</v>
      </c>
      <c r="AX97" s="128">
        <f>'PS 03 - Potrubí pro převo...'!J35</f>
        <v>0</v>
      </c>
      <c r="AY97" s="128">
        <f>'PS 03 - Potrubí pro převo...'!J36</f>
        <v>0</v>
      </c>
      <c r="AZ97" s="128">
        <f>'PS 03 - Potrubí pro převo...'!F33</f>
        <v>0</v>
      </c>
      <c r="BA97" s="128">
        <f>'PS 03 - Potrubí pro převo...'!F34</f>
        <v>0</v>
      </c>
      <c r="BB97" s="128">
        <f>'PS 03 - Potrubí pro převo...'!F35</f>
        <v>0</v>
      </c>
      <c r="BC97" s="128">
        <f>'PS 03 - Potrubí pro převo...'!F36</f>
        <v>0</v>
      </c>
      <c r="BD97" s="130">
        <f>'PS 03 - Potrubí pro převo...'!F37</f>
        <v>0</v>
      </c>
      <c r="BE97" s="7"/>
      <c r="BT97" s="131" t="s">
        <v>88</v>
      </c>
      <c r="BV97" s="131" t="s">
        <v>82</v>
      </c>
      <c r="BW97" s="131" t="s">
        <v>96</v>
      </c>
      <c r="BX97" s="131" t="s">
        <v>5</v>
      </c>
      <c r="CL97" s="131" t="s">
        <v>1</v>
      </c>
      <c r="CM97" s="131" t="s">
        <v>90</v>
      </c>
    </row>
    <row r="98" s="7" customFormat="1" ht="16.5" customHeight="1">
      <c r="A98" s="119" t="s">
        <v>84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'VON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87</v>
      </c>
      <c r="AR98" s="126"/>
      <c r="AS98" s="132">
        <v>0</v>
      </c>
      <c r="AT98" s="133">
        <f>ROUND(SUM(AV98:AW98),2)</f>
        <v>0</v>
      </c>
      <c r="AU98" s="134">
        <f>'VON - Vedlejší rozpočtové...'!P121</f>
        <v>0</v>
      </c>
      <c r="AV98" s="133">
        <f>'VON - Vedlejší rozpočtové...'!J33</f>
        <v>0</v>
      </c>
      <c r="AW98" s="133">
        <f>'VON - Vedlejší rozpočtové...'!J34</f>
        <v>0</v>
      </c>
      <c r="AX98" s="133">
        <f>'VON - Vedlejší rozpočtové...'!J35</f>
        <v>0</v>
      </c>
      <c r="AY98" s="133">
        <f>'VON - Vedlejší rozpočtové...'!J36</f>
        <v>0</v>
      </c>
      <c r="AZ98" s="133">
        <f>'VON - Vedlejší rozpočtové...'!F33</f>
        <v>0</v>
      </c>
      <c r="BA98" s="133">
        <f>'VON - Vedlejší rozpočtové...'!F34</f>
        <v>0</v>
      </c>
      <c r="BB98" s="133">
        <f>'VON - Vedlejší rozpočtové...'!F35</f>
        <v>0</v>
      </c>
      <c r="BC98" s="133">
        <f>'VON - Vedlejší rozpočtové...'!F36</f>
        <v>0</v>
      </c>
      <c r="BD98" s="135">
        <f>'VON - Vedlejší rozpočtové...'!F37</f>
        <v>0</v>
      </c>
      <c r="BE98" s="7"/>
      <c r="BT98" s="131" t="s">
        <v>88</v>
      </c>
      <c r="BV98" s="131" t="s">
        <v>82</v>
      </c>
      <c r="BW98" s="131" t="s">
        <v>99</v>
      </c>
      <c r="BX98" s="131" t="s">
        <v>5</v>
      </c>
      <c r="CL98" s="131" t="s">
        <v>1</v>
      </c>
      <c r="CM98" s="131" t="s">
        <v>90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Nyr6FcQ1w0yTtE+2npdfN/oIgpPgOVG7zFnzL3xxMWIFbcBQnvZInFukpWf6IijHyybH+tEV44hGdFnZOjwpTw==" hashValue="WCwQqF2X50dGO7xJMVVuNglMCwMPduMLwPTI4GdJSLqrJ4R0P7mWYz9kSLnadvT0drxchWqagOvFFw8/dmHqX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Rekonstrukce spod...'!C2" display="/"/>
    <hyperlink ref="A96" location="'PS 02 - Převod MZP po dob...'!C2" display="/"/>
    <hyperlink ref="A97" location="'PS 03 - Potrubí pro převo...'!C2" display="/"/>
    <hyperlink ref="A98" location="'VO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hidden="1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VD SEDLICE - REKONSTRUKCE UZÁVĚRŮ SPONÍ VÝPUSTI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20. 9. 2022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28</v>
      </c>
      <c r="F15" s="38"/>
      <c r="G15" s="38"/>
      <c r="H15" s="38"/>
      <c r="I15" s="140" t="s">
        <v>29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26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26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ROUND((SUM(BE121:BE229)),  2)</f>
        <v>0</v>
      </c>
      <c r="G33" s="38"/>
      <c r="H33" s="38"/>
      <c r="I33" s="155">
        <v>0.20999999999999999</v>
      </c>
      <c r="J33" s="154">
        <f>ROUND(((SUM(BE121:BE229))*I33),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46</v>
      </c>
      <c r="F34" s="154">
        <f>ROUND((SUM(BF121:BF229)),  2)</f>
        <v>0</v>
      </c>
      <c r="G34" s="38"/>
      <c r="H34" s="38"/>
      <c r="I34" s="155">
        <v>0.14999999999999999</v>
      </c>
      <c r="J34" s="154">
        <f>ROUND(((SUM(BF121:BF229))*I34),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ROUND((SUM(BG121:BG229)),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ROUND((SUM(BH121:BH229)),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ROUND((SUM(BI121:BI229)),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VD SEDLICE - REKONSTRUKCE UZÁVĚRŮ SPONÍ VÝPUSTI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PS 01 - Rekonstrukce spodní výpusti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21</v>
      </c>
      <c r="D89" s="40"/>
      <c r="E89" s="40"/>
      <c r="F89" s="27" t="str">
        <f>F12</f>
        <v>Sedlice</v>
      </c>
      <c r="G89" s="40"/>
      <c r="H89" s="40"/>
      <c r="I89" s="32" t="s">
        <v>23</v>
      </c>
      <c r="J89" s="79" t="str">
        <f>IF(J12="","",J12)</f>
        <v>20. 9. 2022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Povodí Vltavy, státní podnik</v>
      </c>
      <c r="G91" s="40"/>
      <c r="H91" s="40"/>
      <c r="I91" s="32" t="s">
        <v>32</v>
      </c>
      <c r="J91" s="36" t="str">
        <f>E21</f>
        <v>SWECO Hydroprojekt,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M.Klimešová,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109</v>
      </c>
      <c r="E99" s="182"/>
      <c r="F99" s="182"/>
      <c r="G99" s="182"/>
      <c r="H99" s="182"/>
      <c r="I99" s="182"/>
      <c r="J99" s="183">
        <f>J196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J197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J215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VD SEDLICE - REKONSTRUKCE UZÁVĚRŮ SPONÍ VÝPUSTI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PS 01 - Rekonstrukce spodní výpusti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>Sedlice</v>
      </c>
      <c r="G115" s="40"/>
      <c r="H115" s="40"/>
      <c r="I115" s="32" t="s">
        <v>23</v>
      </c>
      <c r="J115" s="79" t="str">
        <f>IF(J12="","",J12)</f>
        <v>20. 9. 2022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25</v>
      </c>
      <c r="D117" s="40"/>
      <c r="E117" s="40"/>
      <c r="F117" s="27" t="str">
        <f>E15</f>
        <v>Povodí Vltavy, státní podnik</v>
      </c>
      <c r="G117" s="40"/>
      <c r="H117" s="40"/>
      <c r="I117" s="32" t="s">
        <v>32</v>
      </c>
      <c r="J117" s="36" t="str">
        <f>E21</f>
        <v>SWECO Hydroprojekt,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36</v>
      </c>
      <c r="J118" s="36" t="str">
        <f>E24</f>
        <v>Ing. M.Klimešová, Ph.D.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113</v>
      </c>
      <c r="D120" s="194" t="s">
        <v>65</v>
      </c>
      <c r="E120" s="194" t="s">
        <v>61</v>
      </c>
      <c r="F120" s="194" t="s">
        <v>62</v>
      </c>
      <c r="G120" s="194" t="s">
        <v>114</v>
      </c>
      <c r="H120" s="194" t="s">
        <v>115</v>
      </c>
      <c r="I120" s="194" t="s">
        <v>116</v>
      </c>
      <c r="J120" s="195" t="s">
        <v>105</v>
      </c>
      <c r="K120" s="196" t="s">
        <v>117</v>
      </c>
      <c r="L120" s="197"/>
      <c r="M120" s="100" t="s">
        <v>1</v>
      </c>
      <c r="N120" s="101" t="s">
        <v>44</v>
      </c>
      <c r="O120" s="101" t="s">
        <v>118</v>
      </c>
      <c r="P120" s="101" t="s">
        <v>119</v>
      </c>
      <c r="Q120" s="101" t="s">
        <v>120</v>
      </c>
      <c r="R120" s="101" t="s">
        <v>121</v>
      </c>
      <c r="S120" s="101" t="s">
        <v>122</v>
      </c>
      <c r="T120" s="102" t="s">
        <v>123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124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P122+P196</f>
        <v>0</v>
      </c>
      <c r="Q121" s="104"/>
      <c r="R121" s="200">
        <f>R122+R196</f>
        <v>0</v>
      </c>
      <c r="S121" s="104"/>
      <c r="T121" s="201">
        <f>T122+T196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107</v>
      </c>
      <c r="BK121" s="202">
        <f>BK122+BK196</f>
        <v>0</v>
      </c>
    </row>
    <row r="122" s="12" customFormat="1" ht="25.92" customHeight="1">
      <c r="A122" s="12"/>
      <c r="B122" s="203"/>
      <c r="C122" s="204"/>
      <c r="D122" s="205" t="s">
        <v>79</v>
      </c>
      <c r="E122" s="206" t="s">
        <v>85</v>
      </c>
      <c r="F122" s="206" t="s">
        <v>86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88</v>
      </c>
      <c r="AT122" s="215" t="s">
        <v>79</v>
      </c>
      <c r="AU122" s="215" t="s">
        <v>80</v>
      </c>
      <c r="AY122" s="214" t="s">
        <v>125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79</v>
      </c>
      <c r="E123" s="217" t="s">
        <v>126</v>
      </c>
      <c r="F123" s="217" t="s">
        <v>127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SUM(P124:P195)</f>
        <v>0</v>
      </c>
      <c r="Q123" s="211"/>
      <c r="R123" s="212">
        <f>SUM(R124:R195)</f>
        <v>0</v>
      </c>
      <c r="S123" s="211"/>
      <c r="T123" s="213">
        <f>SUM(T124:T195)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88</v>
      </c>
      <c r="AT123" s="215" t="s">
        <v>79</v>
      </c>
      <c r="AU123" s="215" t="s">
        <v>88</v>
      </c>
      <c r="AY123" s="214" t="s">
        <v>125</v>
      </c>
      <c r="BK123" s="216">
        <f>SUM(BK124:BK195)</f>
        <v>0</v>
      </c>
    </row>
    <row r="124" s="2" customFormat="1" ht="24.15" customHeight="1">
      <c r="A124" s="38"/>
      <c r="B124" s="39"/>
      <c r="C124" s="219" t="s">
        <v>88</v>
      </c>
      <c r="D124" s="219" t="s">
        <v>128</v>
      </c>
      <c r="E124" s="220" t="s">
        <v>129</v>
      </c>
      <c r="F124" s="221" t="s">
        <v>130</v>
      </c>
      <c r="G124" s="222" t="s">
        <v>131</v>
      </c>
      <c r="H124" s="223">
        <v>2</v>
      </c>
      <c r="I124" s="224"/>
      <c r="J124" s="225">
        <f>ROUND(I124*H124,2)</f>
        <v>0</v>
      </c>
      <c r="K124" s="226"/>
      <c r="L124" s="227"/>
      <c r="M124" s="228" t="s">
        <v>1</v>
      </c>
      <c r="N124" s="229" t="s">
        <v>45</v>
      </c>
      <c r="O124" s="91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2" t="s">
        <v>132</v>
      </c>
      <c r="AT124" s="232" t="s">
        <v>128</v>
      </c>
      <c r="AU124" s="232" t="s">
        <v>90</v>
      </c>
      <c r="AY124" s="17" t="s">
        <v>125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88</v>
      </c>
      <c r="BK124" s="233">
        <f>ROUND(I124*H124,2)</f>
        <v>0</v>
      </c>
      <c r="BL124" s="17" t="s">
        <v>133</v>
      </c>
      <c r="BM124" s="232" t="s">
        <v>90</v>
      </c>
    </row>
    <row r="125" s="2" customFormat="1">
      <c r="A125" s="38"/>
      <c r="B125" s="39"/>
      <c r="C125" s="40"/>
      <c r="D125" s="234" t="s">
        <v>134</v>
      </c>
      <c r="E125" s="40"/>
      <c r="F125" s="235" t="s">
        <v>130</v>
      </c>
      <c r="G125" s="40"/>
      <c r="H125" s="40"/>
      <c r="I125" s="236"/>
      <c r="J125" s="40"/>
      <c r="K125" s="40"/>
      <c r="L125" s="44"/>
      <c r="M125" s="237"/>
      <c r="N125" s="23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134</v>
      </c>
      <c r="AU125" s="17" t="s">
        <v>90</v>
      </c>
    </row>
    <row r="126" s="2" customFormat="1">
      <c r="A126" s="38"/>
      <c r="B126" s="39"/>
      <c r="C126" s="40"/>
      <c r="D126" s="234" t="s">
        <v>135</v>
      </c>
      <c r="E126" s="40"/>
      <c r="F126" s="239" t="s">
        <v>136</v>
      </c>
      <c r="G126" s="40"/>
      <c r="H126" s="40"/>
      <c r="I126" s="236"/>
      <c r="J126" s="40"/>
      <c r="K126" s="40"/>
      <c r="L126" s="44"/>
      <c r="M126" s="237"/>
      <c r="N126" s="23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90</v>
      </c>
    </row>
    <row r="127" s="2" customFormat="1" ht="16.5" customHeight="1">
      <c r="A127" s="38"/>
      <c r="B127" s="39"/>
      <c r="C127" s="219" t="s">
        <v>90</v>
      </c>
      <c r="D127" s="219" t="s">
        <v>128</v>
      </c>
      <c r="E127" s="220" t="s">
        <v>137</v>
      </c>
      <c r="F127" s="221" t="s">
        <v>138</v>
      </c>
      <c r="G127" s="222" t="s">
        <v>131</v>
      </c>
      <c r="H127" s="223">
        <v>1</v>
      </c>
      <c r="I127" s="224"/>
      <c r="J127" s="225">
        <f>ROUND(I127*H127,2)</f>
        <v>0</v>
      </c>
      <c r="K127" s="226"/>
      <c r="L127" s="227"/>
      <c r="M127" s="228" t="s">
        <v>1</v>
      </c>
      <c r="N127" s="229" t="s">
        <v>45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132</v>
      </c>
      <c r="AT127" s="232" t="s">
        <v>128</v>
      </c>
      <c r="AU127" s="232" t="s">
        <v>90</v>
      </c>
      <c r="AY127" s="17" t="s">
        <v>125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88</v>
      </c>
      <c r="BK127" s="233">
        <f>ROUND(I127*H127,2)</f>
        <v>0</v>
      </c>
      <c r="BL127" s="17" t="s">
        <v>133</v>
      </c>
      <c r="BM127" s="232" t="s">
        <v>133</v>
      </c>
    </row>
    <row r="128" s="2" customFormat="1">
      <c r="A128" s="38"/>
      <c r="B128" s="39"/>
      <c r="C128" s="40"/>
      <c r="D128" s="234" t="s">
        <v>134</v>
      </c>
      <c r="E128" s="40"/>
      <c r="F128" s="235" t="s">
        <v>138</v>
      </c>
      <c r="G128" s="40"/>
      <c r="H128" s="40"/>
      <c r="I128" s="236"/>
      <c r="J128" s="40"/>
      <c r="K128" s="40"/>
      <c r="L128" s="44"/>
      <c r="M128" s="237"/>
      <c r="N128" s="23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134</v>
      </c>
      <c r="AU128" s="17" t="s">
        <v>90</v>
      </c>
    </row>
    <row r="129" s="2" customFormat="1">
      <c r="A129" s="38"/>
      <c r="B129" s="39"/>
      <c r="C129" s="40"/>
      <c r="D129" s="234" t="s">
        <v>135</v>
      </c>
      <c r="E129" s="40"/>
      <c r="F129" s="239" t="s">
        <v>139</v>
      </c>
      <c r="G129" s="40"/>
      <c r="H129" s="40"/>
      <c r="I129" s="236"/>
      <c r="J129" s="40"/>
      <c r="K129" s="40"/>
      <c r="L129" s="44"/>
      <c r="M129" s="237"/>
      <c r="N129" s="23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90</v>
      </c>
    </row>
    <row r="130" s="2" customFormat="1" ht="24.15" customHeight="1">
      <c r="A130" s="38"/>
      <c r="B130" s="39"/>
      <c r="C130" s="219" t="s">
        <v>140</v>
      </c>
      <c r="D130" s="219" t="s">
        <v>128</v>
      </c>
      <c r="E130" s="220" t="s">
        <v>141</v>
      </c>
      <c r="F130" s="221" t="s">
        <v>142</v>
      </c>
      <c r="G130" s="222" t="s">
        <v>143</v>
      </c>
      <c r="H130" s="223">
        <v>24</v>
      </c>
      <c r="I130" s="224"/>
      <c r="J130" s="225">
        <f>ROUND(I130*H130,2)</f>
        <v>0</v>
      </c>
      <c r="K130" s="226"/>
      <c r="L130" s="227"/>
      <c r="M130" s="228" t="s">
        <v>1</v>
      </c>
      <c r="N130" s="229" t="s">
        <v>45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132</v>
      </c>
      <c r="AT130" s="232" t="s">
        <v>128</v>
      </c>
      <c r="AU130" s="232" t="s">
        <v>90</v>
      </c>
      <c r="AY130" s="17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88</v>
      </c>
      <c r="BK130" s="233">
        <f>ROUND(I130*H130,2)</f>
        <v>0</v>
      </c>
      <c r="BL130" s="17" t="s">
        <v>133</v>
      </c>
      <c r="BM130" s="232" t="s">
        <v>144</v>
      </c>
    </row>
    <row r="131" s="2" customFormat="1">
      <c r="A131" s="38"/>
      <c r="B131" s="39"/>
      <c r="C131" s="40"/>
      <c r="D131" s="234" t="s">
        <v>134</v>
      </c>
      <c r="E131" s="40"/>
      <c r="F131" s="235" t="s">
        <v>142</v>
      </c>
      <c r="G131" s="40"/>
      <c r="H131" s="40"/>
      <c r="I131" s="236"/>
      <c r="J131" s="40"/>
      <c r="K131" s="40"/>
      <c r="L131" s="44"/>
      <c r="M131" s="237"/>
      <c r="N131" s="23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134</v>
      </c>
      <c r="AU131" s="17" t="s">
        <v>90</v>
      </c>
    </row>
    <row r="132" s="2" customFormat="1">
      <c r="A132" s="38"/>
      <c r="B132" s="39"/>
      <c r="C132" s="40"/>
      <c r="D132" s="234" t="s">
        <v>135</v>
      </c>
      <c r="E132" s="40"/>
      <c r="F132" s="239" t="s">
        <v>145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90</v>
      </c>
    </row>
    <row r="133" s="2" customFormat="1" ht="24.15" customHeight="1">
      <c r="A133" s="38"/>
      <c r="B133" s="39"/>
      <c r="C133" s="219" t="s">
        <v>133</v>
      </c>
      <c r="D133" s="219" t="s">
        <v>128</v>
      </c>
      <c r="E133" s="220" t="s">
        <v>146</v>
      </c>
      <c r="F133" s="221" t="s">
        <v>147</v>
      </c>
      <c r="G133" s="222" t="s">
        <v>143</v>
      </c>
      <c r="H133" s="223">
        <v>24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45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132</v>
      </c>
      <c r="AT133" s="232" t="s">
        <v>128</v>
      </c>
      <c r="AU133" s="232" t="s">
        <v>90</v>
      </c>
      <c r="AY133" s="17" t="s">
        <v>125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88</v>
      </c>
      <c r="BK133" s="233">
        <f>ROUND(I133*H133,2)</f>
        <v>0</v>
      </c>
      <c r="BL133" s="17" t="s">
        <v>133</v>
      </c>
      <c r="BM133" s="232" t="s">
        <v>132</v>
      </c>
    </row>
    <row r="134" s="2" customFormat="1">
      <c r="A134" s="38"/>
      <c r="B134" s="39"/>
      <c r="C134" s="40"/>
      <c r="D134" s="234" t="s">
        <v>134</v>
      </c>
      <c r="E134" s="40"/>
      <c r="F134" s="235" t="s">
        <v>147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90</v>
      </c>
    </row>
    <row r="135" s="2" customFormat="1">
      <c r="A135" s="38"/>
      <c r="B135" s="39"/>
      <c r="C135" s="40"/>
      <c r="D135" s="234" t="s">
        <v>135</v>
      </c>
      <c r="E135" s="40"/>
      <c r="F135" s="239" t="s">
        <v>145</v>
      </c>
      <c r="G135" s="40"/>
      <c r="H135" s="40"/>
      <c r="I135" s="236"/>
      <c r="J135" s="40"/>
      <c r="K135" s="40"/>
      <c r="L135" s="44"/>
      <c r="M135" s="237"/>
      <c r="N135" s="23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90</v>
      </c>
    </row>
    <row r="136" s="2" customFormat="1" ht="24.15" customHeight="1">
      <c r="A136" s="38"/>
      <c r="B136" s="39"/>
      <c r="C136" s="219" t="s">
        <v>148</v>
      </c>
      <c r="D136" s="219" t="s">
        <v>128</v>
      </c>
      <c r="E136" s="220" t="s">
        <v>149</v>
      </c>
      <c r="F136" s="221" t="s">
        <v>150</v>
      </c>
      <c r="G136" s="222" t="s">
        <v>143</v>
      </c>
      <c r="H136" s="223">
        <v>48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45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132</v>
      </c>
      <c r="AT136" s="232" t="s">
        <v>128</v>
      </c>
      <c r="AU136" s="232" t="s">
        <v>90</v>
      </c>
      <c r="AY136" s="17" t="s">
        <v>125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88</v>
      </c>
      <c r="BK136" s="233">
        <f>ROUND(I136*H136,2)</f>
        <v>0</v>
      </c>
      <c r="BL136" s="17" t="s">
        <v>133</v>
      </c>
      <c r="BM136" s="232" t="s">
        <v>151</v>
      </c>
    </row>
    <row r="137" s="2" customFormat="1">
      <c r="A137" s="38"/>
      <c r="B137" s="39"/>
      <c r="C137" s="40"/>
      <c r="D137" s="234" t="s">
        <v>134</v>
      </c>
      <c r="E137" s="40"/>
      <c r="F137" s="235" t="s">
        <v>150</v>
      </c>
      <c r="G137" s="40"/>
      <c r="H137" s="40"/>
      <c r="I137" s="236"/>
      <c r="J137" s="40"/>
      <c r="K137" s="40"/>
      <c r="L137" s="44"/>
      <c r="M137" s="237"/>
      <c r="N137" s="23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134</v>
      </c>
      <c r="AU137" s="17" t="s">
        <v>90</v>
      </c>
    </row>
    <row r="138" s="2" customFormat="1">
      <c r="A138" s="38"/>
      <c r="B138" s="39"/>
      <c r="C138" s="40"/>
      <c r="D138" s="234" t="s">
        <v>135</v>
      </c>
      <c r="E138" s="40"/>
      <c r="F138" s="239" t="s">
        <v>152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90</v>
      </c>
    </row>
    <row r="139" s="2" customFormat="1" ht="24.15" customHeight="1">
      <c r="A139" s="38"/>
      <c r="B139" s="39"/>
      <c r="C139" s="219" t="s">
        <v>144</v>
      </c>
      <c r="D139" s="219" t="s">
        <v>128</v>
      </c>
      <c r="E139" s="220" t="s">
        <v>153</v>
      </c>
      <c r="F139" s="221" t="s">
        <v>154</v>
      </c>
      <c r="G139" s="222" t="s">
        <v>143</v>
      </c>
      <c r="H139" s="223">
        <v>24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45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132</v>
      </c>
      <c r="AT139" s="232" t="s">
        <v>128</v>
      </c>
      <c r="AU139" s="232" t="s">
        <v>90</v>
      </c>
      <c r="AY139" s="17" t="s">
        <v>125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88</v>
      </c>
      <c r="BK139" s="233">
        <f>ROUND(I139*H139,2)</f>
        <v>0</v>
      </c>
      <c r="BL139" s="17" t="s">
        <v>133</v>
      </c>
      <c r="BM139" s="232" t="s">
        <v>155</v>
      </c>
    </row>
    <row r="140" s="2" customFormat="1">
      <c r="A140" s="38"/>
      <c r="B140" s="39"/>
      <c r="C140" s="40"/>
      <c r="D140" s="234" t="s">
        <v>134</v>
      </c>
      <c r="E140" s="40"/>
      <c r="F140" s="235" t="s">
        <v>154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134</v>
      </c>
      <c r="AU140" s="17" t="s">
        <v>90</v>
      </c>
    </row>
    <row r="141" s="2" customFormat="1">
      <c r="A141" s="38"/>
      <c r="B141" s="39"/>
      <c r="C141" s="40"/>
      <c r="D141" s="234" t="s">
        <v>135</v>
      </c>
      <c r="E141" s="40"/>
      <c r="F141" s="239" t="s">
        <v>152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90</v>
      </c>
    </row>
    <row r="142" s="2" customFormat="1" ht="24.15" customHeight="1">
      <c r="A142" s="38"/>
      <c r="B142" s="39"/>
      <c r="C142" s="219" t="s">
        <v>156</v>
      </c>
      <c r="D142" s="219" t="s">
        <v>128</v>
      </c>
      <c r="E142" s="220" t="s">
        <v>157</v>
      </c>
      <c r="F142" s="221" t="s">
        <v>158</v>
      </c>
      <c r="G142" s="222" t="s">
        <v>143</v>
      </c>
      <c r="H142" s="223">
        <v>120</v>
      </c>
      <c r="I142" s="224"/>
      <c r="J142" s="225">
        <f>ROUND(I142*H142,2)</f>
        <v>0</v>
      </c>
      <c r="K142" s="226"/>
      <c r="L142" s="227"/>
      <c r="M142" s="228" t="s">
        <v>1</v>
      </c>
      <c r="N142" s="229" t="s">
        <v>45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132</v>
      </c>
      <c r="AT142" s="232" t="s">
        <v>128</v>
      </c>
      <c r="AU142" s="232" t="s">
        <v>90</v>
      </c>
      <c r="AY142" s="17" t="s">
        <v>125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88</v>
      </c>
      <c r="BK142" s="233">
        <f>ROUND(I142*H142,2)</f>
        <v>0</v>
      </c>
      <c r="BL142" s="17" t="s">
        <v>133</v>
      </c>
      <c r="BM142" s="232" t="s">
        <v>159</v>
      </c>
    </row>
    <row r="143" s="2" customFormat="1">
      <c r="A143" s="38"/>
      <c r="B143" s="39"/>
      <c r="C143" s="40"/>
      <c r="D143" s="234" t="s">
        <v>134</v>
      </c>
      <c r="E143" s="40"/>
      <c r="F143" s="235" t="s">
        <v>158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134</v>
      </c>
      <c r="AU143" s="17" t="s">
        <v>90</v>
      </c>
    </row>
    <row r="144" s="2" customFormat="1">
      <c r="A144" s="38"/>
      <c r="B144" s="39"/>
      <c r="C144" s="40"/>
      <c r="D144" s="234" t="s">
        <v>135</v>
      </c>
      <c r="E144" s="40"/>
      <c r="F144" s="239" t="s">
        <v>152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90</v>
      </c>
    </row>
    <row r="145" s="2" customFormat="1" ht="24.15" customHeight="1">
      <c r="A145" s="38"/>
      <c r="B145" s="39"/>
      <c r="C145" s="219" t="s">
        <v>132</v>
      </c>
      <c r="D145" s="219" t="s">
        <v>128</v>
      </c>
      <c r="E145" s="220" t="s">
        <v>160</v>
      </c>
      <c r="F145" s="221" t="s">
        <v>161</v>
      </c>
      <c r="G145" s="222" t="s">
        <v>143</v>
      </c>
      <c r="H145" s="223">
        <v>6</v>
      </c>
      <c r="I145" s="224"/>
      <c r="J145" s="225">
        <f>ROUND(I145*H145,2)</f>
        <v>0</v>
      </c>
      <c r="K145" s="226"/>
      <c r="L145" s="227"/>
      <c r="M145" s="228" t="s">
        <v>1</v>
      </c>
      <c r="N145" s="229" t="s">
        <v>45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132</v>
      </c>
      <c r="AT145" s="232" t="s">
        <v>128</v>
      </c>
      <c r="AU145" s="232" t="s">
        <v>90</v>
      </c>
      <c r="AY145" s="17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88</v>
      </c>
      <c r="BK145" s="233">
        <f>ROUND(I145*H145,2)</f>
        <v>0</v>
      </c>
      <c r="BL145" s="17" t="s">
        <v>133</v>
      </c>
      <c r="BM145" s="232" t="s">
        <v>162</v>
      </c>
    </row>
    <row r="146" s="2" customFormat="1">
      <c r="A146" s="38"/>
      <c r="B146" s="39"/>
      <c r="C146" s="40"/>
      <c r="D146" s="234" t="s">
        <v>134</v>
      </c>
      <c r="E146" s="40"/>
      <c r="F146" s="235" t="s">
        <v>161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134</v>
      </c>
      <c r="AU146" s="17" t="s">
        <v>90</v>
      </c>
    </row>
    <row r="147" s="2" customFormat="1">
      <c r="A147" s="38"/>
      <c r="B147" s="39"/>
      <c r="C147" s="40"/>
      <c r="D147" s="234" t="s">
        <v>135</v>
      </c>
      <c r="E147" s="40"/>
      <c r="F147" s="239" t="s">
        <v>152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90</v>
      </c>
    </row>
    <row r="148" s="2" customFormat="1" ht="24.15" customHeight="1">
      <c r="A148" s="38"/>
      <c r="B148" s="39"/>
      <c r="C148" s="219" t="s">
        <v>163</v>
      </c>
      <c r="D148" s="219" t="s">
        <v>128</v>
      </c>
      <c r="E148" s="220" t="s">
        <v>164</v>
      </c>
      <c r="F148" s="221" t="s">
        <v>165</v>
      </c>
      <c r="G148" s="222" t="s">
        <v>143</v>
      </c>
      <c r="H148" s="223">
        <v>2</v>
      </c>
      <c r="I148" s="224"/>
      <c r="J148" s="225">
        <f>ROUND(I148*H148,2)</f>
        <v>0</v>
      </c>
      <c r="K148" s="226"/>
      <c r="L148" s="227"/>
      <c r="M148" s="228" t="s">
        <v>1</v>
      </c>
      <c r="N148" s="229" t="s">
        <v>45</v>
      </c>
      <c r="O148" s="91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2" t="s">
        <v>132</v>
      </c>
      <c r="AT148" s="232" t="s">
        <v>128</v>
      </c>
      <c r="AU148" s="232" t="s">
        <v>90</v>
      </c>
      <c r="AY148" s="17" t="s">
        <v>125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7" t="s">
        <v>88</v>
      </c>
      <c r="BK148" s="233">
        <f>ROUND(I148*H148,2)</f>
        <v>0</v>
      </c>
      <c r="BL148" s="17" t="s">
        <v>133</v>
      </c>
      <c r="BM148" s="232" t="s">
        <v>166</v>
      </c>
    </row>
    <row r="149" s="2" customFormat="1">
      <c r="A149" s="38"/>
      <c r="B149" s="39"/>
      <c r="C149" s="40"/>
      <c r="D149" s="234" t="s">
        <v>134</v>
      </c>
      <c r="E149" s="40"/>
      <c r="F149" s="235" t="s">
        <v>165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134</v>
      </c>
      <c r="AU149" s="17" t="s">
        <v>90</v>
      </c>
    </row>
    <row r="150" s="2" customFormat="1">
      <c r="A150" s="38"/>
      <c r="B150" s="39"/>
      <c r="C150" s="40"/>
      <c r="D150" s="234" t="s">
        <v>135</v>
      </c>
      <c r="E150" s="40"/>
      <c r="F150" s="239" t="s">
        <v>145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90</v>
      </c>
    </row>
    <row r="151" s="2" customFormat="1" ht="24.15" customHeight="1">
      <c r="A151" s="38"/>
      <c r="B151" s="39"/>
      <c r="C151" s="219" t="s">
        <v>151</v>
      </c>
      <c r="D151" s="219" t="s">
        <v>128</v>
      </c>
      <c r="E151" s="220" t="s">
        <v>167</v>
      </c>
      <c r="F151" s="221" t="s">
        <v>168</v>
      </c>
      <c r="G151" s="222" t="s">
        <v>143</v>
      </c>
      <c r="H151" s="223">
        <v>1</v>
      </c>
      <c r="I151" s="224"/>
      <c r="J151" s="225">
        <f>ROUND(I151*H151,2)</f>
        <v>0</v>
      </c>
      <c r="K151" s="226"/>
      <c r="L151" s="227"/>
      <c r="M151" s="228" t="s">
        <v>1</v>
      </c>
      <c r="N151" s="229" t="s">
        <v>45</v>
      </c>
      <c r="O151" s="91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2" t="s">
        <v>132</v>
      </c>
      <c r="AT151" s="232" t="s">
        <v>128</v>
      </c>
      <c r="AU151" s="232" t="s">
        <v>90</v>
      </c>
      <c r="AY151" s="17" t="s">
        <v>125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7" t="s">
        <v>88</v>
      </c>
      <c r="BK151" s="233">
        <f>ROUND(I151*H151,2)</f>
        <v>0</v>
      </c>
      <c r="BL151" s="17" t="s">
        <v>133</v>
      </c>
      <c r="BM151" s="232" t="s">
        <v>169</v>
      </c>
    </row>
    <row r="152" s="2" customFormat="1">
      <c r="A152" s="38"/>
      <c r="B152" s="39"/>
      <c r="C152" s="40"/>
      <c r="D152" s="234" t="s">
        <v>134</v>
      </c>
      <c r="E152" s="40"/>
      <c r="F152" s="235" t="s">
        <v>168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134</v>
      </c>
      <c r="AU152" s="17" t="s">
        <v>90</v>
      </c>
    </row>
    <row r="153" s="2" customFormat="1">
      <c r="A153" s="38"/>
      <c r="B153" s="39"/>
      <c r="C153" s="40"/>
      <c r="D153" s="234" t="s">
        <v>135</v>
      </c>
      <c r="E153" s="40"/>
      <c r="F153" s="239" t="s">
        <v>152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90</v>
      </c>
    </row>
    <row r="154" s="2" customFormat="1" ht="24.15" customHeight="1">
      <c r="A154" s="38"/>
      <c r="B154" s="39"/>
      <c r="C154" s="219" t="s">
        <v>170</v>
      </c>
      <c r="D154" s="219" t="s">
        <v>128</v>
      </c>
      <c r="E154" s="220" t="s">
        <v>171</v>
      </c>
      <c r="F154" s="221" t="s">
        <v>172</v>
      </c>
      <c r="G154" s="222" t="s">
        <v>143</v>
      </c>
      <c r="H154" s="223">
        <v>1</v>
      </c>
      <c r="I154" s="224"/>
      <c r="J154" s="225">
        <f>ROUND(I154*H154,2)</f>
        <v>0</v>
      </c>
      <c r="K154" s="226"/>
      <c r="L154" s="227"/>
      <c r="M154" s="228" t="s">
        <v>1</v>
      </c>
      <c r="N154" s="229" t="s">
        <v>45</v>
      </c>
      <c r="O154" s="91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2" t="s">
        <v>132</v>
      </c>
      <c r="AT154" s="232" t="s">
        <v>128</v>
      </c>
      <c r="AU154" s="232" t="s">
        <v>90</v>
      </c>
      <c r="AY154" s="17" t="s">
        <v>125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7" t="s">
        <v>88</v>
      </c>
      <c r="BK154" s="233">
        <f>ROUND(I154*H154,2)</f>
        <v>0</v>
      </c>
      <c r="BL154" s="17" t="s">
        <v>133</v>
      </c>
      <c r="BM154" s="232" t="s">
        <v>173</v>
      </c>
    </row>
    <row r="155" s="2" customFormat="1">
      <c r="A155" s="38"/>
      <c r="B155" s="39"/>
      <c r="C155" s="40"/>
      <c r="D155" s="234" t="s">
        <v>134</v>
      </c>
      <c r="E155" s="40"/>
      <c r="F155" s="235" t="s">
        <v>172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134</v>
      </c>
      <c r="AU155" s="17" t="s">
        <v>90</v>
      </c>
    </row>
    <row r="156" s="2" customFormat="1" ht="16.5" customHeight="1">
      <c r="A156" s="38"/>
      <c r="B156" s="39"/>
      <c r="C156" s="240" t="s">
        <v>155</v>
      </c>
      <c r="D156" s="240" t="s">
        <v>174</v>
      </c>
      <c r="E156" s="241" t="s">
        <v>175</v>
      </c>
      <c r="F156" s="242" t="s">
        <v>176</v>
      </c>
      <c r="G156" s="243" t="s">
        <v>177</v>
      </c>
      <c r="H156" s="244">
        <v>6864.8000000000002</v>
      </c>
      <c r="I156" s="245"/>
      <c r="J156" s="246">
        <f>ROUND(I156*H156,2)</f>
        <v>0</v>
      </c>
      <c r="K156" s="247"/>
      <c r="L156" s="44"/>
      <c r="M156" s="248" t="s">
        <v>1</v>
      </c>
      <c r="N156" s="249" t="s">
        <v>45</v>
      </c>
      <c r="O156" s="91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2" t="s">
        <v>133</v>
      </c>
      <c r="AT156" s="232" t="s">
        <v>174</v>
      </c>
      <c r="AU156" s="232" t="s">
        <v>90</v>
      </c>
      <c r="AY156" s="17" t="s">
        <v>125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7" t="s">
        <v>88</v>
      </c>
      <c r="BK156" s="233">
        <f>ROUND(I156*H156,2)</f>
        <v>0</v>
      </c>
      <c r="BL156" s="17" t="s">
        <v>133</v>
      </c>
      <c r="BM156" s="232" t="s">
        <v>178</v>
      </c>
    </row>
    <row r="157" s="2" customFormat="1">
      <c r="A157" s="38"/>
      <c r="B157" s="39"/>
      <c r="C157" s="40"/>
      <c r="D157" s="234" t="s">
        <v>134</v>
      </c>
      <c r="E157" s="40"/>
      <c r="F157" s="235" t="s">
        <v>176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134</v>
      </c>
      <c r="AU157" s="17" t="s">
        <v>90</v>
      </c>
    </row>
    <row r="158" s="2" customFormat="1">
      <c r="A158" s="38"/>
      <c r="B158" s="39"/>
      <c r="C158" s="40"/>
      <c r="D158" s="234" t="s">
        <v>135</v>
      </c>
      <c r="E158" s="40"/>
      <c r="F158" s="239" t="s">
        <v>179</v>
      </c>
      <c r="G158" s="40"/>
      <c r="H158" s="40"/>
      <c r="I158" s="236"/>
      <c r="J158" s="40"/>
      <c r="K158" s="40"/>
      <c r="L158" s="44"/>
      <c r="M158" s="237"/>
      <c r="N158" s="23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90</v>
      </c>
    </row>
    <row r="159" s="13" customFormat="1">
      <c r="A159" s="13"/>
      <c r="B159" s="250"/>
      <c r="C159" s="251"/>
      <c r="D159" s="234" t="s">
        <v>180</v>
      </c>
      <c r="E159" s="252" t="s">
        <v>1</v>
      </c>
      <c r="F159" s="253" t="s">
        <v>181</v>
      </c>
      <c r="G159" s="251"/>
      <c r="H159" s="254">
        <v>334.80000000000001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180</v>
      </c>
      <c r="AU159" s="260" t="s">
        <v>90</v>
      </c>
      <c r="AV159" s="13" t="s">
        <v>90</v>
      </c>
      <c r="AW159" s="13" t="s">
        <v>35</v>
      </c>
      <c r="AX159" s="13" t="s">
        <v>80</v>
      </c>
      <c r="AY159" s="260" t="s">
        <v>125</v>
      </c>
    </row>
    <row r="160" s="13" customFormat="1">
      <c r="A160" s="13"/>
      <c r="B160" s="250"/>
      <c r="C160" s="251"/>
      <c r="D160" s="234" t="s">
        <v>180</v>
      </c>
      <c r="E160" s="252" t="s">
        <v>1</v>
      </c>
      <c r="F160" s="253" t="s">
        <v>182</v>
      </c>
      <c r="G160" s="251"/>
      <c r="H160" s="254">
        <v>5600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180</v>
      </c>
      <c r="AU160" s="260" t="s">
        <v>90</v>
      </c>
      <c r="AV160" s="13" t="s">
        <v>90</v>
      </c>
      <c r="AW160" s="13" t="s">
        <v>35</v>
      </c>
      <c r="AX160" s="13" t="s">
        <v>80</v>
      </c>
      <c r="AY160" s="260" t="s">
        <v>125</v>
      </c>
    </row>
    <row r="161" s="13" customFormat="1">
      <c r="A161" s="13"/>
      <c r="B161" s="250"/>
      <c r="C161" s="251"/>
      <c r="D161" s="234" t="s">
        <v>180</v>
      </c>
      <c r="E161" s="252" t="s">
        <v>1</v>
      </c>
      <c r="F161" s="253" t="s">
        <v>183</v>
      </c>
      <c r="G161" s="251"/>
      <c r="H161" s="254">
        <v>100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180</v>
      </c>
      <c r="AU161" s="260" t="s">
        <v>90</v>
      </c>
      <c r="AV161" s="13" t="s">
        <v>90</v>
      </c>
      <c r="AW161" s="13" t="s">
        <v>35</v>
      </c>
      <c r="AX161" s="13" t="s">
        <v>80</v>
      </c>
      <c r="AY161" s="260" t="s">
        <v>125</v>
      </c>
    </row>
    <row r="162" s="13" customFormat="1">
      <c r="A162" s="13"/>
      <c r="B162" s="250"/>
      <c r="C162" s="251"/>
      <c r="D162" s="234" t="s">
        <v>180</v>
      </c>
      <c r="E162" s="252" t="s">
        <v>1</v>
      </c>
      <c r="F162" s="253" t="s">
        <v>184</v>
      </c>
      <c r="G162" s="251"/>
      <c r="H162" s="254">
        <v>500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180</v>
      </c>
      <c r="AU162" s="260" t="s">
        <v>90</v>
      </c>
      <c r="AV162" s="13" t="s">
        <v>90</v>
      </c>
      <c r="AW162" s="13" t="s">
        <v>35</v>
      </c>
      <c r="AX162" s="13" t="s">
        <v>80</v>
      </c>
      <c r="AY162" s="260" t="s">
        <v>125</v>
      </c>
    </row>
    <row r="163" s="13" customFormat="1">
      <c r="A163" s="13"/>
      <c r="B163" s="250"/>
      <c r="C163" s="251"/>
      <c r="D163" s="234" t="s">
        <v>180</v>
      </c>
      <c r="E163" s="252" t="s">
        <v>1</v>
      </c>
      <c r="F163" s="253" t="s">
        <v>185</v>
      </c>
      <c r="G163" s="251"/>
      <c r="H163" s="254">
        <v>50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180</v>
      </c>
      <c r="AU163" s="260" t="s">
        <v>90</v>
      </c>
      <c r="AV163" s="13" t="s">
        <v>90</v>
      </c>
      <c r="AW163" s="13" t="s">
        <v>35</v>
      </c>
      <c r="AX163" s="13" t="s">
        <v>80</v>
      </c>
      <c r="AY163" s="260" t="s">
        <v>125</v>
      </c>
    </row>
    <row r="164" s="13" customFormat="1">
      <c r="A164" s="13"/>
      <c r="B164" s="250"/>
      <c r="C164" s="251"/>
      <c r="D164" s="234" t="s">
        <v>180</v>
      </c>
      <c r="E164" s="252" t="s">
        <v>1</v>
      </c>
      <c r="F164" s="253" t="s">
        <v>186</v>
      </c>
      <c r="G164" s="251"/>
      <c r="H164" s="254">
        <v>80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180</v>
      </c>
      <c r="AU164" s="260" t="s">
        <v>90</v>
      </c>
      <c r="AV164" s="13" t="s">
        <v>90</v>
      </c>
      <c r="AW164" s="13" t="s">
        <v>35</v>
      </c>
      <c r="AX164" s="13" t="s">
        <v>80</v>
      </c>
      <c r="AY164" s="260" t="s">
        <v>125</v>
      </c>
    </row>
    <row r="165" s="13" customFormat="1">
      <c r="A165" s="13"/>
      <c r="B165" s="250"/>
      <c r="C165" s="251"/>
      <c r="D165" s="234" t="s">
        <v>180</v>
      </c>
      <c r="E165" s="252" t="s">
        <v>1</v>
      </c>
      <c r="F165" s="253" t="s">
        <v>187</v>
      </c>
      <c r="G165" s="251"/>
      <c r="H165" s="254">
        <v>200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180</v>
      </c>
      <c r="AU165" s="260" t="s">
        <v>90</v>
      </c>
      <c r="AV165" s="13" t="s">
        <v>90</v>
      </c>
      <c r="AW165" s="13" t="s">
        <v>35</v>
      </c>
      <c r="AX165" s="13" t="s">
        <v>80</v>
      </c>
      <c r="AY165" s="260" t="s">
        <v>125</v>
      </c>
    </row>
    <row r="166" s="14" customFormat="1">
      <c r="A166" s="14"/>
      <c r="B166" s="261"/>
      <c r="C166" s="262"/>
      <c r="D166" s="234" t="s">
        <v>180</v>
      </c>
      <c r="E166" s="263" t="s">
        <v>1</v>
      </c>
      <c r="F166" s="264" t="s">
        <v>188</v>
      </c>
      <c r="G166" s="262"/>
      <c r="H166" s="265">
        <v>6864.8000000000002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180</v>
      </c>
      <c r="AU166" s="271" t="s">
        <v>90</v>
      </c>
      <c r="AV166" s="14" t="s">
        <v>133</v>
      </c>
      <c r="AW166" s="14" t="s">
        <v>35</v>
      </c>
      <c r="AX166" s="14" t="s">
        <v>88</v>
      </c>
      <c r="AY166" s="271" t="s">
        <v>125</v>
      </c>
    </row>
    <row r="167" s="2" customFormat="1" ht="16.5" customHeight="1">
      <c r="A167" s="38"/>
      <c r="B167" s="39"/>
      <c r="C167" s="240" t="s">
        <v>189</v>
      </c>
      <c r="D167" s="240" t="s">
        <v>174</v>
      </c>
      <c r="E167" s="241" t="s">
        <v>190</v>
      </c>
      <c r="F167" s="242" t="s">
        <v>191</v>
      </c>
      <c r="G167" s="243" t="s">
        <v>131</v>
      </c>
      <c r="H167" s="244">
        <v>1</v>
      </c>
      <c r="I167" s="245"/>
      <c r="J167" s="246">
        <f>ROUND(I167*H167,2)</f>
        <v>0</v>
      </c>
      <c r="K167" s="247"/>
      <c r="L167" s="44"/>
      <c r="M167" s="248" t="s">
        <v>1</v>
      </c>
      <c r="N167" s="249" t="s">
        <v>45</v>
      </c>
      <c r="O167" s="91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2" t="s">
        <v>133</v>
      </c>
      <c r="AT167" s="232" t="s">
        <v>174</v>
      </c>
      <c r="AU167" s="232" t="s">
        <v>90</v>
      </c>
      <c r="AY167" s="17" t="s">
        <v>125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7" t="s">
        <v>88</v>
      </c>
      <c r="BK167" s="233">
        <f>ROUND(I167*H167,2)</f>
        <v>0</v>
      </c>
      <c r="BL167" s="17" t="s">
        <v>133</v>
      </c>
      <c r="BM167" s="232" t="s">
        <v>192</v>
      </c>
    </row>
    <row r="168" s="2" customFormat="1">
      <c r="A168" s="38"/>
      <c r="B168" s="39"/>
      <c r="C168" s="40"/>
      <c r="D168" s="234" t="s">
        <v>134</v>
      </c>
      <c r="E168" s="40"/>
      <c r="F168" s="235" t="s">
        <v>191</v>
      </c>
      <c r="G168" s="40"/>
      <c r="H168" s="40"/>
      <c r="I168" s="236"/>
      <c r="J168" s="40"/>
      <c r="K168" s="40"/>
      <c r="L168" s="44"/>
      <c r="M168" s="237"/>
      <c r="N168" s="23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134</v>
      </c>
      <c r="AU168" s="17" t="s">
        <v>90</v>
      </c>
    </row>
    <row r="169" s="2" customFormat="1">
      <c r="A169" s="38"/>
      <c r="B169" s="39"/>
      <c r="C169" s="40"/>
      <c r="D169" s="234" t="s">
        <v>135</v>
      </c>
      <c r="E169" s="40"/>
      <c r="F169" s="239" t="s">
        <v>193</v>
      </c>
      <c r="G169" s="40"/>
      <c r="H169" s="40"/>
      <c r="I169" s="236"/>
      <c r="J169" s="40"/>
      <c r="K169" s="40"/>
      <c r="L169" s="44"/>
      <c r="M169" s="237"/>
      <c r="N169" s="23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90</v>
      </c>
    </row>
    <row r="170" s="2" customFormat="1" ht="16.5" customHeight="1">
      <c r="A170" s="38"/>
      <c r="B170" s="39"/>
      <c r="C170" s="240" t="s">
        <v>159</v>
      </c>
      <c r="D170" s="240" t="s">
        <v>174</v>
      </c>
      <c r="E170" s="241" t="s">
        <v>194</v>
      </c>
      <c r="F170" s="242" t="s">
        <v>195</v>
      </c>
      <c r="G170" s="243" t="s">
        <v>177</v>
      </c>
      <c r="H170" s="244">
        <v>7900</v>
      </c>
      <c r="I170" s="245"/>
      <c r="J170" s="246">
        <f>ROUND(I170*H170,2)</f>
        <v>0</v>
      </c>
      <c r="K170" s="247"/>
      <c r="L170" s="44"/>
      <c r="M170" s="248" t="s">
        <v>1</v>
      </c>
      <c r="N170" s="249" t="s">
        <v>45</v>
      </c>
      <c r="O170" s="91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2" t="s">
        <v>133</v>
      </c>
      <c r="AT170" s="232" t="s">
        <v>174</v>
      </c>
      <c r="AU170" s="232" t="s">
        <v>90</v>
      </c>
      <c r="AY170" s="17" t="s">
        <v>125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7" t="s">
        <v>88</v>
      </c>
      <c r="BK170" s="233">
        <f>ROUND(I170*H170,2)</f>
        <v>0</v>
      </c>
      <c r="BL170" s="17" t="s">
        <v>133</v>
      </c>
      <c r="BM170" s="232" t="s">
        <v>196</v>
      </c>
    </row>
    <row r="171" s="2" customFormat="1">
      <c r="A171" s="38"/>
      <c r="B171" s="39"/>
      <c r="C171" s="40"/>
      <c r="D171" s="234" t="s">
        <v>134</v>
      </c>
      <c r="E171" s="40"/>
      <c r="F171" s="235" t="s">
        <v>195</v>
      </c>
      <c r="G171" s="40"/>
      <c r="H171" s="40"/>
      <c r="I171" s="236"/>
      <c r="J171" s="40"/>
      <c r="K171" s="40"/>
      <c r="L171" s="44"/>
      <c r="M171" s="237"/>
      <c r="N171" s="23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134</v>
      </c>
      <c r="AU171" s="17" t="s">
        <v>90</v>
      </c>
    </row>
    <row r="172" s="2" customFormat="1">
      <c r="A172" s="38"/>
      <c r="B172" s="39"/>
      <c r="C172" s="40"/>
      <c r="D172" s="234" t="s">
        <v>135</v>
      </c>
      <c r="E172" s="40"/>
      <c r="F172" s="239" t="s">
        <v>197</v>
      </c>
      <c r="G172" s="40"/>
      <c r="H172" s="40"/>
      <c r="I172" s="236"/>
      <c r="J172" s="40"/>
      <c r="K172" s="40"/>
      <c r="L172" s="44"/>
      <c r="M172" s="237"/>
      <c r="N172" s="238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90</v>
      </c>
    </row>
    <row r="173" s="13" customFormat="1">
      <c r="A173" s="13"/>
      <c r="B173" s="250"/>
      <c r="C173" s="251"/>
      <c r="D173" s="234" t="s">
        <v>180</v>
      </c>
      <c r="E173" s="252" t="s">
        <v>1</v>
      </c>
      <c r="F173" s="253" t="s">
        <v>198</v>
      </c>
      <c r="G173" s="251"/>
      <c r="H173" s="254">
        <v>7000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180</v>
      </c>
      <c r="AU173" s="260" t="s">
        <v>90</v>
      </c>
      <c r="AV173" s="13" t="s">
        <v>90</v>
      </c>
      <c r="AW173" s="13" t="s">
        <v>35</v>
      </c>
      <c r="AX173" s="13" t="s">
        <v>80</v>
      </c>
      <c r="AY173" s="260" t="s">
        <v>125</v>
      </c>
    </row>
    <row r="174" s="13" customFormat="1">
      <c r="A174" s="13"/>
      <c r="B174" s="250"/>
      <c r="C174" s="251"/>
      <c r="D174" s="234" t="s">
        <v>180</v>
      </c>
      <c r="E174" s="252" t="s">
        <v>1</v>
      </c>
      <c r="F174" s="253" t="s">
        <v>199</v>
      </c>
      <c r="G174" s="251"/>
      <c r="H174" s="254">
        <v>500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180</v>
      </c>
      <c r="AU174" s="260" t="s">
        <v>90</v>
      </c>
      <c r="AV174" s="13" t="s">
        <v>90</v>
      </c>
      <c r="AW174" s="13" t="s">
        <v>35</v>
      </c>
      <c r="AX174" s="13" t="s">
        <v>80</v>
      </c>
      <c r="AY174" s="260" t="s">
        <v>125</v>
      </c>
    </row>
    <row r="175" s="13" customFormat="1">
      <c r="A175" s="13"/>
      <c r="B175" s="250"/>
      <c r="C175" s="251"/>
      <c r="D175" s="234" t="s">
        <v>180</v>
      </c>
      <c r="E175" s="252" t="s">
        <v>1</v>
      </c>
      <c r="F175" s="253" t="s">
        <v>200</v>
      </c>
      <c r="G175" s="251"/>
      <c r="H175" s="254">
        <v>200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180</v>
      </c>
      <c r="AU175" s="260" t="s">
        <v>90</v>
      </c>
      <c r="AV175" s="13" t="s">
        <v>90</v>
      </c>
      <c r="AW175" s="13" t="s">
        <v>35</v>
      </c>
      <c r="AX175" s="13" t="s">
        <v>80</v>
      </c>
      <c r="AY175" s="260" t="s">
        <v>125</v>
      </c>
    </row>
    <row r="176" s="13" customFormat="1">
      <c r="A176" s="13"/>
      <c r="B176" s="250"/>
      <c r="C176" s="251"/>
      <c r="D176" s="234" t="s">
        <v>180</v>
      </c>
      <c r="E176" s="252" t="s">
        <v>1</v>
      </c>
      <c r="F176" s="253" t="s">
        <v>201</v>
      </c>
      <c r="G176" s="251"/>
      <c r="H176" s="254">
        <v>200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180</v>
      </c>
      <c r="AU176" s="260" t="s">
        <v>90</v>
      </c>
      <c r="AV176" s="13" t="s">
        <v>90</v>
      </c>
      <c r="AW176" s="13" t="s">
        <v>35</v>
      </c>
      <c r="AX176" s="13" t="s">
        <v>80</v>
      </c>
      <c r="AY176" s="260" t="s">
        <v>125</v>
      </c>
    </row>
    <row r="177" s="14" customFormat="1">
      <c r="A177" s="14"/>
      <c r="B177" s="261"/>
      <c r="C177" s="262"/>
      <c r="D177" s="234" t="s">
        <v>180</v>
      </c>
      <c r="E177" s="263" t="s">
        <v>1</v>
      </c>
      <c r="F177" s="264" t="s">
        <v>188</v>
      </c>
      <c r="G177" s="262"/>
      <c r="H177" s="265">
        <v>7900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180</v>
      </c>
      <c r="AU177" s="271" t="s">
        <v>90</v>
      </c>
      <c r="AV177" s="14" t="s">
        <v>133</v>
      </c>
      <c r="AW177" s="14" t="s">
        <v>35</v>
      </c>
      <c r="AX177" s="14" t="s">
        <v>88</v>
      </c>
      <c r="AY177" s="271" t="s">
        <v>125</v>
      </c>
    </row>
    <row r="178" s="2" customFormat="1" ht="16.5" customHeight="1">
      <c r="A178" s="38"/>
      <c r="B178" s="39"/>
      <c r="C178" s="240" t="s">
        <v>8</v>
      </c>
      <c r="D178" s="240" t="s">
        <v>174</v>
      </c>
      <c r="E178" s="241" t="s">
        <v>202</v>
      </c>
      <c r="F178" s="242" t="s">
        <v>203</v>
      </c>
      <c r="G178" s="243" t="s">
        <v>131</v>
      </c>
      <c r="H178" s="244">
        <v>1</v>
      </c>
      <c r="I178" s="245"/>
      <c r="J178" s="246">
        <f>ROUND(I178*H178,2)</f>
        <v>0</v>
      </c>
      <c r="K178" s="247"/>
      <c r="L178" s="44"/>
      <c r="M178" s="248" t="s">
        <v>1</v>
      </c>
      <c r="N178" s="249" t="s">
        <v>45</v>
      </c>
      <c r="O178" s="91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2" t="s">
        <v>133</v>
      </c>
      <c r="AT178" s="232" t="s">
        <v>174</v>
      </c>
      <c r="AU178" s="232" t="s">
        <v>90</v>
      </c>
      <c r="AY178" s="17" t="s">
        <v>125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7" t="s">
        <v>88</v>
      </c>
      <c r="BK178" s="233">
        <f>ROUND(I178*H178,2)</f>
        <v>0</v>
      </c>
      <c r="BL178" s="17" t="s">
        <v>133</v>
      </c>
      <c r="BM178" s="232" t="s">
        <v>204</v>
      </c>
    </row>
    <row r="179" s="2" customFormat="1">
      <c r="A179" s="38"/>
      <c r="B179" s="39"/>
      <c r="C179" s="40"/>
      <c r="D179" s="234" t="s">
        <v>134</v>
      </c>
      <c r="E179" s="40"/>
      <c r="F179" s="235" t="s">
        <v>203</v>
      </c>
      <c r="G179" s="40"/>
      <c r="H179" s="40"/>
      <c r="I179" s="236"/>
      <c r="J179" s="40"/>
      <c r="K179" s="40"/>
      <c r="L179" s="44"/>
      <c r="M179" s="237"/>
      <c r="N179" s="238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134</v>
      </c>
      <c r="AU179" s="17" t="s">
        <v>90</v>
      </c>
    </row>
    <row r="180" s="2" customFormat="1">
      <c r="A180" s="38"/>
      <c r="B180" s="39"/>
      <c r="C180" s="40"/>
      <c r="D180" s="234" t="s">
        <v>135</v>
      </c>
      <c r="E180" s="40"/>
      <c r="F180" s="239" t="s">
        <v>205</v>
      </c>
      <c r="G180" s="40"/>
      <c r="H180" s="40"/>
      <c r="I180" s="236"/>
      <c r="J180" s="40"/>
      <c r="K180" s="40"/>
      <c r="L180" s="44"/>
      <c r="M180" s="237"/>
      <c r="N180" s="23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90</v>
      </c>
    </row>
    <row r="181" s="2" customFormat="1" ht="24.15" customHeight="1">
      <c r="A181" s="38"/>
      <c r="B181" s="39"/>
      <c r="C181" s="240" t="s">
        <v>162</v>
      </c>
      <c r="D181" s="240" t="s">
        <v>174</v>
      </c>
      <c r="E181" s="241" t="s">
        <v>206</v>
      </c>
      <c r="F181" s="242" t="s">
        <v>207</v>
      </c>
      <c r="G181" s="243" t="s">
        <v>131</v>
      </c>
      <c r="H181" s="244">
        <v>2</v>
      </c>
      <c r="I181" s="245"/>
      <c r="J181" s="246">
        <f>ROUND(I181*H181,2)</f>
        <v>0</v>
      </c>
      <c r="K181" s="247"/>
      <c r="L181" s="44"/>
      <c r="M181" s="248" t="s">
        <v>1</v>
      </c>
      <c r="N181" s="249" t="s">
        <v>45</v>
      </c>
      <c r="O181" s="91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2" t="s">
        <v>133</v>
      </c>
      <c r="AT181" s="232" t="s">
        <v>174</v>
      </c>
      <c r="AU181" s="232" t="s">
        <v>90</v>
      </c>
      <c r="AY181" s="17" t="s">
        <v>125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7" t="s">
        <v>88</v>
      </c>
      <c r="BK181" s="233">
        <f>ROUND(I181*H181,2)</f>
        <v>0</v>
      </c>
      <c r="BL181" s="17" t="s">
        <v>133</v>
      </c>
      <c r="BM181" s="232" t="s">
        <v>208</v>
      </c>
    </row>
    <row r="182" s="2" customFormat="1">
      <c r="A182" s="38"/>
      <c r="B182" s="39"/>
      <c r="C182" s="40"/>
      <c r="D182" s="234" t="s">
        <v>134</v>
      </c>
      <c r="E182" s="40"/>
      <c r="F182" s="235" t="s">
        <v>209</v>
      </c>
      <c r="G182" s="40"/>
      <c r="H182" s="40"/>
      <c r="I182" s="236"/>
      <c r="J182" s="40"/>
      <c r="K182" s="40"/>
      <c r="L182" s="44"/>
      <c r="M182" s="237"/>
      <c r="N182" s="23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134</v>
      </c>
      <c r="AU182" s="17" t="s">
        <v>90</v>
      </c>
    </row>
    <row r="183" s="2" customFormat="1">
      <c r="A183" s="38"/>
      <c r="B183" s="39"/>
      <c r="C183" s="40"/>
      <c r="D183" s="234" t="s">
        <v>135</v>
      </c>
      <c r="E183" s="40"/>
      <c r="F183" s="239" t="s">
        <v>210</v>
      </c>
      <c r="G183" s="40"/>
      <c r="H183" s="40"/>
      <c r="I183" s="236"/>
      <c r="J183" s="40"/>
      <c r="K183" s="40"/>
      <c r="L183" s="44"/>
      <c r="M183" s="237"/>
      <c r="N183" s="23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135</v>
      </c>
      <c r="AU183" s="17" t="s">
        <v>90</v>
      </c>
    </row>
    <row r="184" s="2" customFormat="1" ht="24.15" customHeight="1">
      <c r="A184" s="38"/>
      <c r="B184" s="39"/>
      <c r="C184" s="240" t="s">
        <v>211</v>
      </c>
      <c r="D184" s="240" t="s">
        <v>174</v>
      </c>
      <c r="E184" s="241" t="s">
        <v>212</v>
      </c>
      <c r="F184" s="242" t="s">
        <v>213</v>
      </c>
      <c r="G184" s="243" t="s">
        <v>177</v>
      </c>
      <c r="H184" s="244">
        <v>-7700</v>
      </c>
      <c r="I184" s="245"/>
      <c r="J184" s="246">
        <f>ROUND(I184*H184,2)</f>
        <v>0</v>
      </c>
      <c r="K184" s="247"/>
      <c r="L184" s="44"/>
      <c r="M184" s="248" t="s">
        <v>1</v>
      </c>
      <c r="N184" s="249" t="s">
        <v>45</v>
      </c>
      <c r="O184" s="91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2" t="s">
        <v>88</v>
      </c>
      <c r="AT184" s="232" t="s">
        <v>174</v>
      </c>
      <c r="AU184" s="232" t="s">
        <v>90</v>
      </c>
      <c r="AY184" s="17" t="s">
        <v>125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7" t="s">
        <v>88</v>
      </c>
      <c r="BK184" s="233">
        <f>ROUND(I184*H184,2)</f>
        <v>0</v>
      </c>
      <c r="BL184" s="17" t="s">
        <v>88</v>
      </c>
      <c r="BM184" s="232" t="s">
        <v>214</v>
      </c>
    </row>
    <row r="185" s="2" customFormat="1">
      <c r="A185" s="38"/>
      <c r="B185" s="39"/>
      <c r="C185" s="40"/>
      <c r="D185" s="234" t="s">
        <v>134</v>
      </c>
      <c r="E185" s="40"/>
      <c r="F185" s="235" t="s">
        <v>213</v>
      </c>
      <c r="G185" s="40"/>
      <c r="H185" s="40"/>
      <c r="I185" s="236"/>
      <c r="J185" s="40"/>
      <c r="K185" s="40"/>
      <c r="L185" s="44"/>
      <c r="M185" s="237"/>
      <c r="N185" s="23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134</v>
      </c>
      <c r="AU185" s="17" t="s">
        <v>90</v>
      </c>
    </row>
    <row r="186" s="2" customFormat="1">
      <c r="A186" s="38"/>
      <c r="B186" s="39"/>
      <c r="C186" s="40"/>
      <c r="D186" s="234" t="s">
        <v>135</v>
      </c>
      <c r="E186" s="40"/>
      <c r="F186" s="239" t="s">
        <v>215</v>
      </c>
      <c r="G186" s="40"/>
      <c r="H186" s="40"/>
      <c r="I186" s="236"/>
      <c r="J186" s="40"/>
      <c r="K186" s="40"/>
      <c r="L186" s="44"/>
      <c r="M186" s="237"/>
      <c r="N186" s="238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90</v>
      </c>
    </row>
    <row r="187" s="13" customFormat="1">
      <c r="A187" s="13"/>
      <c r="B187" s="250"/>
      <c r="C187" s="251"/>
      <c r="D187" s="234" t="s">
        <v>180</v>
      </c>
      <c r="E187" s="251"/>
      <c r="F187" s="253" t="s">
        <v>216</v>
      </c>
      <c r="G187" s="251"/>
      <c r="H187" s="254">
        <v>-7700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180</v>
      </c>
      <c r="AU187" s="260" t="s">
        <v>90</v>
      </c>
      <c r="AV187" s="13" t="s">
        <v>90</v>
      </c>
      <c r="AW187" s="13" t="s">
        <v>4</v>
      </c>
      <c r="AX187" s="13" t="s">
        <v>88</v>
      </c>
      <c r="AY187" s="260" t="s">
        <v>125</v>
      </c>
    </row>
    <row r="188" s="2" customFormat="1" ht="24.15" customHeight="1">
      <c r="A188" s="38"/>
      <c r="B188" s="39"/>
      <c r="C188" s="240" t="s">
        <v>166</v>
      </c>
      <c r="D188" s="240" t="s">
        <v>174</v>
      </c>
      <c r="E188" s="241" t="s">
        <v>217</v>
      </c>
      <c r="F188" s="242" t="s">
        <v>218</v>
      </c>
      <c r="G188" s="243" t="s">
        <v>219</v>
      </c>
      <c r="H188" s="244">
        <v>7.7000000000000002</v>
      </c>
      <c r="I188" s="245"/>
      <c r="J188" s="246">
        <f>ROUND(I188*H188,2)</f>
        <v>0</v>
      </c>
      <c r="K188" s="247"/>
      <c r="L188" s="44"/>
      <c r="M188" s="248" t="s">
        <v>1</v>
      </c>
      <c r="N188" s="249" t="s">
        <v>45</v>
      </c>
      <c r="O188" s="91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2" t="s">
        <v>88</v>
      </c>
      <c r="AT188" s="232" t="s">
        <v>174</v>
      </c>
      <c r="AU188" s="232" t="s">
        <v>90</v>
      </c>
      <c r="AY188" s="17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7" t="s">
        <v>88</v>
      </c>
      <c r="BK188" s="233">
        <f>ROUND(I188*H188,2)</f>
        <v>0</v>
      </c>
      <c r="BL188" s="17" t="s">
        <v>88</v>
      </c>
      <c r="BM188" s="232" t="s">
        <v>220</v>
      </c>
    </row>
    <row r="189" s="2" customFormat="1">
      <c r="A189" s="38"/>
      <c r="B189" s="39"/>
      <c r="C189" s="40"/>
      <c r="D189" s="234" t="s">
        <v>134</v>
      </c>
      <c r="E189" s="40"/>
      <c r="F189" s="235" t="s">
        <v>209</v>
      </c>
      <c r="G189" s="40"/>
      <c r="H189" s="40"/>
      <c r="I189" s="236"/>
      <c r="J189" s="40"/>
      <c r="K189" s="40"/>
      <c r="L189" s="44"/>
      <c r="M189" s="237"/>
      <c r="N189" s="23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134</v>
      </c>
      <c r="AU189" s="17" t="s">
        <v>90</v>
      </c>
    </row>
    <row r="190" s="2" customFormat="1">
      <c r="A190" s="38"/>
      <c r="B190" s="39"/>
      <c r="C190" s="40"/>
      <c r="D190" s="234" t="s">
        <v>135</v>
      </c>
      <c r="E190" s="40"/>
      <c r="F190" s="239" t="s">
        <v>221</v>
      </c>
      <c r="G190" s="40"/>
      <c r="H190" s="40"/>
      <c r="I190" s="236"/>
      <c r="J190" s="40"/>
      <c r="K190" s="40"/>
      <c r="L190" s="44"/>
      <c r="M190" s="237"/>
      <c r="N190" s="238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90</v>
      </c>
    </row>
    <row r="191" s="13" customFormat="1">
      <c r="A191" s="13"/>
      <c r="B191" s="250"/>
      <c r="C191" s="251"/>
      <c r="D191" s="234" t="s">
        <v>180</v>
      </c>
      <c r="E191" s="252" t="s">
        <v>1</v>
      </c>
      <c r="F191" s="253" t="s">
        <v>222</v>
      </c>
      <c r="G191" s="251"/>
      <c r="H191" s="254">
        <v>7000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180</v>
      </c>
      <c r="AU191" s="260" t="s">
        <v>90</v>
      </c>
      <c r="AV191" s="13" t="s">
        <v>90</v>
      </c>
      <c r="AW191" s="13" t="s">
        <v>35</v>
      </c>
      <c r="AX191" s="13" t="s">
        <v>80</v>
      </c>
      <c r="AY191" s="260" t="s">
        <v>125</v>
      </c>
    </row>
    <row r="192" s="13" customFormat="1">
      <c r="A192" s="13"/>
      <c r="B192" s="250"/>
      <c r="C192" s="251"/>
      <c r="D192" s="234" t="s">
        <v>180</v>
      </c>
      <c r="E192" s="252" t="s">
        <v>1</v>
      </c>
      <c r="F192" s="253" t="s">
        <v>223</v>
      </c>
      <c r="G192" s="251"/>
      <c r="H192" s="254">
        <v>500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180</v>
      </c>
      <c r="AU192" s="260" t="s">
        <v>90</v>
      </c>
      <c r="AV192" s="13" t="s">
        <v>90</v>
      </c>
      <c r="AW192" s="13" t="s">
        <v>35</v>
      </c>
      <c r="AX192" s="13" t="s">
        <v>80</v>
      </c>
      <c r="AY192" s="260" t="s">
        <v>125</v>
      </c>
    </row>
    <row r="193" s="13" customFormat="1">
      <c r="A193" s="13"/>
      <c r="B193" s="250"/>
      <c r="C193" s="251"/>
      <c r="D193" s="234" t="s">
        <v>180</v>
      </c>
      <c r="E193" s="252" t="s">
        <v>1</v>
      </c>
      <c r="F193" s="253" t="s">
        <v>200</v>
      </c>
      <c r="G193" s="251"/>
      <c r="H193" s="254">
        <v>200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180</v>
      </c>
      <c r="AU193" s="260" t="s">
        <v>90</v>
      </c>
      <c r="AV193" s="13" t="s">
        <v>90</v>
      </c>
      <c r="AW193" s="13" t="s">
        <v>35</v>
      </c>
      <c r="AX193" s="13" t="s">
        <v>80</v>
      </c>
      <c r="AY193" s="260" t="s">
        <v>125</v>
      </c>
    </row>
    <row r="194" s="14" customFormat="1">
      <c r="A194" s="14"/>
      <c r="B194" s="261"/>
      <c r="C194" s="262"/>
      <c r="D194" s="234" t="s">
        <v>180</v>
      </c>
      <c r="E194" s="263" t="s">
        <v>1</v>
      </c>
      <c r="F194" s="264" t="s">
        <v>188</v>
      </c>
      <c r="G194" s="262"/>
      <c r="H194" s="265">
        <v>7700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1" t="s">
        <v>180</v>
      </c>
      <c r="AU194" s="271" t="s">
        <v>90</v>
      </c>
      <c r="AV194" s="14" t="s">
        <v>133</v>
      </c>
      <c r="AW194" s="14" t="s">
        <v>35</v>
      </c>
      <c r="AX194" s="14" t="s">
        <v>88</v>
      </c>
      <c r="AY194" s="271" t="s">
        <v>125</v>
      </c>
    </row>
    <row r="195" s="13" customFormat="1">
      <c r="A195" s="13"/>
      <c r="B195" s="250"/>
      <c r="C195" s="251"/>
      <c r="D195" s="234" t="s">
        <v>180</v>
      </c>
      <c r="E195" s="251"/>
      <c r="F195" s="253" t="s">
        <v>224</v>
      </c>
      <c r="G195" s="251"/>
      <c r="H195" s="254">
        <v>7.7000000000000002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180</v>
      </c>
      <c r="AU195" s="260" t="s">
        <v>90</v>
      </c>
      <c r="AV195" s="13" t="s">
        <v>90</v>
      </c>
      <c r="AW195" s="13" t="s">
        <v>4</v>
      </c>
      <c r="AX195" s="13" t="s">
        <v>88</v>
      </c>
      <c r="AY195" s="260" t="s">
        <v>125</v>
      </c>
    </row>
    <row r="196" s="12" customFormat="1" ht="25.92" customHeight="1">
      <c r="A196" s="12"/>
      <c r="B196" s="203"/>
      <c r="C196" s="204"/>
      <c r="D196" s="205" t="s">
        <v>79</v>
      </c>
      <c r="E196" s="206" t="s">
        <v>225</v>
      </c>
      <c r="F196" s="206" t="s">
        <v>226</v>
      </c>
      <c r="G196" s="204"/>
      <c r="H196" s="204"/>
      <c r="I196" s="207"/>
      <c r="J196" s="208">
        <f>BK196</f>
        <v>0</v>
      </c>
      <c r="K196" s="204"/>
      <c r="L196" s="209"/>
      <c r="M196" s="210"/>
      <c r="N196" s="211"/>
      <c r="O196" s="211"/>
      <c r="P196" s="212">
        <f>P197+P215</f>
        <v>0</v>
      </c>
      <c r="Q196" s="211"/>
      <c r="R196" s="212">
        <f>R197+R215</f>
        <v>0</v>
      </c>
      <c r="S196" s="211"/>
      <c r="T196" s="213">
        <f>T197+T215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90</v>
      </c>
      <c r="AT196" s="215" t="s">
        <v>79</v>
      </c>
      <c r="AU196" s="215" t="s">
        <v>80</v>
      </c>
      <c r="AY196" s="214" t="s">
        <v>125</v>
      </c>
      <c r="BK196" s="216">
        <f>BK197+BK215</f>
        <v>0</v>
      </c>
    </row>
    <row r="197" s="12" customFormat="1" ht="22.8" customHeight="1">
      <c r="A197" s="12"/>
      <c r="B197" s="203"/>
      <c r="C197" s="204"/>
      <c r="D197" s="205" t="s">
        <v>79</v>
      </c>
      <c r="E197" s="217" t="s">
        <v>227</v>
      </c>
      <c r="F197" s="217" t="s">
        <v>228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SUM(P198:P214)</f>
        <v>0</v>
      </c>
      <c r="Q197" s="211"/>
      <c r="R197" s="212">
        <f>SUM(R198:R214)</f>
        <v>0</v>
      </c>
      <c r="S197" s="211"/>
      <c r="T197" s="213">
        <f>SUM(T198:T214)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90</v>
      </c>
      <c r="AT197" s="215" t="s">
        <v>79</v>
      </c>
      <c r="AU197" s="215" t="s">
        <v>88</v>
      </c>
      <c r="AY197" s="214" t="s">
        <v>125</v>
      </c>
      <c r="BK197" s="216">
        <f>SUM(BK198:BK214)</f>
        <v>0</v>
      </c>
    </row>
    <row r="198" s="2" customFormat="1" ht="16.5" customHeight="1">
      <c r="A198" s="38"/>
      <c r="B198" s="39"/>
      <c r="C198" s="240" t="s">
        <v>229</v>
      </c>
      <c r="D198" s="240" t="s">
        <v>174</v>
      </c>
      <c r="E198" s="241" t="s">
        <v>230</v>
      </c>
      <c r="F198" s="242" t="s">
        <v>231</v>
      </c>
      <c r="G198" s="243" t="s">
        <v>131</v>
      </c>
      <c r="H198" s="244">
        <v>2</v>
      </c>
      <c r="I198" s="245"/>
      <c r="J198" s="246">
        <f>ROUND(I198*H198,2)</f>
        <v>0</v>
      </c>
      <c r="K198" s="247"/>
      <c r="L198" s="44"/>
      <c r="M198" s="248" t="s">
        <v>1</v>
      </c>
      <c r="N198" s="249" t="s">
        <v>45</v>
      </c>
      <c r="O198" s="91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2" t="s">
        <v>162</v>
      </c>
      <c r="AT198" s="232" t="s">
        <v>174</v>
      </c>
      <c r="AU198" s="232" t="s">
        <v>90</v>
      </c>
      <c r="AY198" s="17" t="s">
        <v>125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7" t="s">
        <v>88</v>
      </c>
      <c r="BK198" s="233">
        <f>ROUND(I198*H198,2)</f>
        <v>0</v>
      </c>
      <c r="BL198" s="17" t="s">
        <v>162</v>
      </c>
      <c r="BM198" s="232" t="s">
        <v>232</v>
      </c>
    </row>
    <row r="199" s="2" customFormat="1">
      <c r="A199" s="38"/>
      <c r="B199" s="39"/>
      <c r="C199" s="40"/>
      <c r="D199" s="234" t="s">
        <v>134</v>
      </c>
      <c r="E199" s="40"/>
      <c r="F199" s="235" t="s">
        <v>231</v>
      </c>
      <c r="G199" s="40"/>
      <c r="H199" s="40"/>
      <c r="I199" s="236"/>
      <c r="J199" s="40"/>
      <c r="K199" s="40"/>
      <c r="L199" s="44"/>
      <c r="M199" s="237"/>
      <c r="N199" s="23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134</v>
      </c>
      <c r="AU199" s="17" t="s">
        <v>90</v>
      </c>
    </row>
    <row r="200" s="2" customFormat="1">
      <c r="A200" s="38"/>
      <c r="B200" s="39"/>
      <c r="C200" s="40"/>
      <c r="D200" s="234" t="s">
        <v>135</v>
      </c>
      <c r="E200" s="40"/>
      <c r="F200" s="239" t="s">
        <v>233</v>
      </c>
      <c r="G200" s="40"/>
      <c r="H200" s="40"/>
      <c r="I200" s="236"/>
      <c r="J200" s="40"/>
      <c r="K200" s="40"/>
      <c r="L200" s="44"/>
      <c r="M200" s="237"/>
      <c r="N200" s="23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90</v>
      </c>
    </row>
    <row r="201" s="2" customFormat="1" ht="16.5" customHeight="1">
      <c r="A201" s="38"/>
      <c r="B201" s="39"/>
      <c r="C201" s="240" t="s">
        <v>169</v>
      </c>
      <c r="D201" s="240" t="s">
        <v>174</v>
      </c>
      <c r="E201" s="241" t="s">
        <v>234</v>
      </c>
      <c r="F201" s="242" t="s">
        <v>235</v>
      </c>
      <c r="G201" s="243" t="s">
        <v>131</v>
      </c>
      <c r="H201" s="244">
        <v>2</v>
      </c>
      <c r="I201" s="245"/>
      <c r="J201" s="246">
        <f>ROUND(I201*H201,2)</f>
        <v>0</v>
      </c>
      <c r="K201" s="247"/>
      <c r="L201" s="44"/>
      <c r="M201" s="248" t="s">
        <v>1</v>
      </c>
      <c r="N201" s="249" t="s">
        <v>45</v>
      </c>
      <c r="O201" s="91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2" t="s">
        <v>162</v>
      </c>
      <c r="AT201" s="232" t="s">
        <v>174</v>
      </c>
      <c r="AU201" s="232" t="s">
        <v>90</v>
      </c>
      <c r="AY201" s="17" t="s">
        <v>125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7" t="s">
        <v>88</v>
      </c>
      <c r="BK201" s="233">
        <f>ROUND(I201*H201,2)</f>
        <v>0</v>
      </c>
      <c r="BL201" s="17" t="s">
        <v>162</v>
      </c>
      <c r="BM201" s="232" t="s">
        <v>236</v>
      </c>
    </row>
    <row r="202" s="2" customFormat="1">
      <c r="A202" s="38"/>
      <c r="B202" s="39"/>
      <c r="C202" s="40"/>
      <c r="D202" s="234" t="s">
        <v>134</v>
      </c>
      <c r="E202" s="40"/>
      <c r="F202" s="235" t="s">
        <v>235</v>
      </c>
      <c r="G202" s="40"/>
      <c r="H202" s="40"/>
      <c r="I202" s="236"/>
      <c r="J202" s="40"/>
      <c r="K202" s="40"/>
      <c r="L202" s="44"/>
      <c r="M202" s="237"/>
      <c r="N202" s="23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134</v>
      </c>
      <c r="AU202" s="17" t="s">
        <v>90</v>
      </c>
    </row>
    <row r="203" s="2" customFormat="1">
      <c r="A203" s="38"/>
      <c r="B203" s="39"/>
      <c r="C203" s="40"/>
      <c r="D203" s="234" t="s">
        <v>135</v>
      </c>
      <c r="E203" s="40"/>
      <c r="F203" s="239" t="s">
        <v>237</v>
      </c>
      <c r="G203" s="40"/>
      <c r="H203" s="40"/>
      <c r="I203" s="236"/>
      <c r="J203" s="40"/>
      <c r="K203" s="40"/>
      <c r="L203" s="44"/>
      <c r="M203" s="237"/>
      <c r="N203" s="238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135</v>
      </c>
      <c r="AU203" s="17" t="s">
        <v>90</v>
      </c>
    </row>
    <row r="204" s="2" customFormat="1" ht="16.5" customHeight="1">
      <c r="A204" s="38"/>
      <c r="B204" s="39"/>
      <c r="C204" s="240" t="s">
        <v>7</v>
      </c>
      <c r="D204" s="240" t="s">
        <v>174</v>
      </c>
      <c r="E204" s="241" t="s">
        <v>238</v>
      </c>
      <c r="F204" s="242" t="s">
        <v>239</v>
      </c>
      <c r="G204" s="243" t="s">
        <v>131</v>
      </c>
      <c r="H204" s="244">
        <v>2</v>
      </c>
      <c r="I204" s="245"/>
      <c r="J204" s="246">
        <f>ROUND(I204*H204,2)</f>
        <v>0</v>
      </c>
      <c r="K204" s="247"/>
      <c r="L204" s="44"/>
      <c r="M204" s="248" t="s">
        <v>1</v>
      </c>
      <c r="N204" s="249" t="s">
        <v>45</v>
      </c>
      <c r="O204" s="91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2" t="s">
        <v>162</v>
      </c>
      <c r="AT204" s="232" t="s">
        <v>174</v>
      </c>
      <c r="AU204" s="232" t="s">
        <v>90</v>
      </c>
      <c r="AY204" s="17" t="s">
        <v>125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7" t="s">
        <v>88</v>
      </c>
      <c r="BK204" s="233">
        <f>ROUND(I204*H204,2)</f>
        <v>0</v>
      </c>
      <c r="BL204" s="17" t="s">
        <v>162</v>
      </c>
      <c r="BM204" s="232" t="s">
        <v>240</v>
      </c>
    </row>
    <row r="205" s="2" customFormat="1">
      <c r="A205" s="38"/>
      <c r="B205" s="39"/>
      <c r="C205" s="40"/>
      <c r="D205" s="234" t="s">
        <v>134</v>
      </c>
      <c r="E205" s="40"/>
      <c r="F205" s="235" t="s">
        <v>239</v>
      </c>
      <c r="G205" s="40"/>
      <c r="H205" s="40"/>
      <c r="I205" s="236"/>
      <c r="J205" s="40"/>
      <c r="K205" s="40"/>
      <c r="L205" s="44"/>
      <c r="M205" s="237"/>
      <c r="N205" s="23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134</v>
      </c>
      <c r="AU205" s="17" t="s">
        <v>90</v>
      </c>
    </row>
    <row r="206" s="2" customFormat="1">
      <c r="A206" s="38"/>
      <c r="B206" s="39"/>
      <c r="C206" s="40"/>
      <c r="D206" s="234" t="s">
        <v>135</v>
      </c>
      <c r="E206" s="40"/>
      <c r="F206" s="239" t="s">
        <v>241</v>
      </c>
      <c r="G206" s="40"/>
      <c r="H206" s="40"/>
      <c r="I206" s="236"/>
      <c r="J206" s="40"/>
      <c r="K206" s="40"/>
      <c r="L206" s="44"/>
      <c r="M206" s="237"/>
      <c r="N206" s="238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90</v>
      </c>
    </row>
    <row r="207" s="2" customFormat="1" ht="16.5" customHeight="1">
      <c r="A207" s="38"/>
      <c r="B207" s="39"/>
      <c r="C207" s="240" t="s">
        <v>173</v>
      </c>
      <c r="D207" s="240" t="s">
        <v>174</v>
      </c>
      <c r="E207" s="241" t="s">
        <v>242</v>
      </c>
      <c r="F207" s="242" t="s">
        <v>243</v>
      </c>
      <c r="G207" s="243" t="s">
        <v>131</v>
      </c>
      <c r="H207" s="244">
        <v>1</v>
      </c>
      <c r="I207" s="245"/>
      <c r="J207" s="246">
        <f>ROUND(I207*H207,2)</f>
        <v>0</v>
      </c>
      <c r="K207" s="247"/>
      <c r="L207" s="44"/>
      <c r="M207" s="248" t="s">
        <v>1</v>
      </c>
      <c r="N207" s="249" t="s">
        <v>45</v>
      </c>
      <c r="O207" s="91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2" t="s">
        <v>162</v>
      </c>
      <c r="AT207" s="232" t="s">
        <v>174</v>
      </c>
      <c r="AU207" s="232" t="s">
        <v>90</v>
      </c>
      <c r="AY207" s="17" t="s">
        <v>125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7" t="s">
        <v>88</v>
      </c>
      <c r="BK207" s="233">
        <f>ROUND(I207*H207,2)</f>
        <v>0</v>
      </c>
      <c r="BL207" s="17" t="s">
        <v>162</v>
      </c>
      <c r="BM207" s="232" t="s">
        <v>244</v>
      </c>
    </row>
    <row r="208" s="2" customFormat="1">
      <c r="A208" s="38"/>
      <c r="B208" s="39"/>
      <c r="C208" s="40"/>
      <c r="D208" s="234" t="s">
        <v>134</v>
      </c>
      <c r="E208" s="40"/>
      <c r="F208" s="235" t="s">
        <v>243</v>
      </c>
      <c r="G208" s="40"/>
      <c r="H208" s="40"/>
      <c r="I208" s="236"/>
      <c r="J208" s="40"/>
      <c r="K208" s="40"/>
      <c r="L208" s="44"/>
      <c r="M208" s="237"/>
      <c r="N208" s="238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134</v>
      </c>
      <c r="AU208" s="17" t="s">
        <v>90</v>
      </c>
    </row>
    <row r="209" s="2" customFormat="1">
      <c r="A209" s="38"/>
      <c r="B209" s="39"/>
      <c r="C209" s="40"/>
      <c r="D209" s="234" t="s">
        <v>135</v>
      </c>
      <c r="E209" s="40"/>
      <c r="F209" s="239" t="s">
        <v>245</v>
      </c>
      <c r="G209" s="40"/>
      <c r="H209" s="40"/>
      <c r="I209" s="236"/>
      <c r="J209" s="40"/>
      <c r="K209" s="40"/>
      <c r="L209" s="44"/>
      <c r="M209" s="237"/>
      <c r="N209" s="23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135</v>
      </c>
      <c r="AU209" s="17" t="s">
        <v>90</v>
      </c>
    </row>
    <row r="210" s="2" customFormat="1" ht="24.15" customHeight="1">
      <c r="A210" s="38"/>
      <c r="B210" s="39"/>
      <c r="C210" s="240" t="s">
        <v>246</v>
      </c>
      <c r="D210" s="240" t="s">
        <v>174</v>
      </c>
      <c r="E210" s="241" t="s">
        <v>247</v>
      </c>
      <c r="F210" s="242" t="s">
        <v>248</v>
      </c>
      <c r="G210" s="243" t="s">
        <v>131</v>
      </c>
      <c r="H210" s="244">
        <v>2</v>
      </c>
      <c r="I210" s="245"/>
      <c r="J210" s="246">
        <f>ROUND(I210*H210,2)</f>
        <v>0</v>
      </c>
      <c r="K210" s="247"/>
      <c r="L210" s="44"/>
      <c r="M210" s="248" t="s">
        <v>1</v>
      </c>
      <c r="N210" s="249" t="s">
        <v>45</v>
      </c>
      <c r="O210" s="91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2" t="s">
        <v>162</v>
      </c>
      <c r="AT210" s="232" t="s">
        <v>174</v>
      </c>
      <c r="AU210" s="232" t="s">
        <v>90</v>
      </c>
      <c r="AY210" s="17" t="s">
        <v>125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7" t="s">
        <v>88</v>
      </c>
      <c r="BK210" s="233">
        <f>ROUND(I210*H210,2)</f>
        <v>0</v>
      </c>
      <c r="BL210" s="17" t="s">
        <v>162</v>
      </c>
      <c r="BM210" s="232" t="s">
        <v>249</v>
      </c>
    </row>
    <row r="211" s="2" customFormat="1">
      <c r="A211" s="38"/>
      <c r="B211" s="39"/>
      <c r="C211" s="40"/>
      <c r="D211" s="234" t="s">
        <v>134</v>
      </c>
      <c r="E211" s="40"/>
      <c r="F211" s="235" t="s">
        <v>248</v>
      </c>
      <c r="G211" s="40"/>
      <c r="H211" s="40"/>
      <c r="I211" s="236"/>
      <c r="J211" s="40"/>
      <c r="K211" s="40"/>
      <c r="L211" s="44"/>
      <c r="M211" s="237"/>
      <c r="N211" s="23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134</v>
      </c>
      <c r="AU211" s="17" t="s">
        <v>90</v>
      </c>
    </row>
    <row r="212" s="2" customFormat="1">
      <c r="A212" s="38"/>
      <c r="B212" s="39"/>
      <c r="C212" s="40"/>
      <c r="D212" s="234" t="s">
        <v>135</v>
      </c>
      <c r="E212" s="40"/>
      <c r="F212" s="239" t="s">
        <v>250</v>
      </c>
      <c r="G212" s="40"/>
      <c r="H212" s="40"/>
      <c r="I212" s="236"/>
      <c r="J212" s="40"/>
      <c r="K212" s="40"/>
      <c r="L212" s="44"/>
      <c r="M212" s="237"/>
      <c r="N212" s="238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90</v>
      </c>
    </row>
    <row r="213" s="2" customFormat="1" ht="21.75" customHeight="1">
      <c r="A213" s="38"/>
      <c r="B213" s="39"/>
      <c r="C213" s="240" t="s">
        <v>178</v>
      </c>
      <c r="D213" s="240" t="s">
        <v>174</v>
      </c>
      <c r="E213" s="241" t="s">
        <v>251</v>
      </c>
      <c r="F213" s="242" t="s">
        <v>252</v>
      </c>
      <c r="G213" s="243" t="s">
        <v>131</v>
      </c>
      <c r="H213" s="244">
        <v>2</v>
      </c>
      <c r="I213" s="245"/>
      <c r="J213" s="246">
        <f>ROUND(I213*H213,2)</f>
        <v>0</v>
      </c>
      <c r="K213" s="247"/>
      <c r="L213" s="44"/>
      <c r="M213" s="248" t="s">
        <v>1</v>
      </c>
      <c r="N213" s="249" t="s">
        <v>45</v>
      </c>
      <c r="O213" s="91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2" t="s">
        <v>162</v>
      </c>
      <c r="AT213" s="232" t="s">
        <v>174</v>
      </c>
      <c r="AU213" s="232" t="s">
        <v>90</v>
      </c>
      <c r="AY213" s="17" t="s">
        <v>125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7" t="s">
        <v>88</v>
      </c>
      <c r="BK213" s="233">
        <f>ROUND(I213*H213,2)</f>
        <v>0</v>
      </c>
      <c r="BL213" s="17" t="s">
        <v>162</v>
      </c>
      <c r="BM213" s="232" t="s">
        <v>253</v>
      </c>
    </row>
    <row r="214" s="2" customFormat="1">
      <c r="A214" s="38"/>
      <c r="B214" s="39"/>
      <c r="C214" s="40"/>
      <c r="D214" s="234" t="s">
        <v>134</v>
      </c>
      <c r="E214" s="40"/>
      <c r="F214" s="235" t="s">
        <v>252</v>
      </c>
      <c r="G214" s="40"/>
      <c r="H214" s="40"/>
      <c r="I214" s="236"/>
      <c r="J214" s="40"/>
      <c r="K214" s="40"/>
      <c r="L214" s="44"/>
      <c r="M214" s="237"/>
      <c r="N214" s="23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134</v>
      </c>
      <c r="AU214" s="17" t="s">
        <v>90</v>
      </c>
    </row>
    <row r="215" s="12" customFormat="1" ht="22.8" customHeight="1">
      <c r="A215" s="12"/>
      <c r="B215" s="203"/>
      <c r="C215" s="204"/>
      <c r="D215" s="205" t="s">
        <v>79</v>
      </c>
      <c r="E215" s="217" t="s">
        <v>254</v>
      </c>
      <c r="F215" s="217" t="s">
        <v>255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SUM(P216:P229)</f>
        <v>0</v>
      </c>
      <c r="Q215" s="211"/>
      <c r="R215" s="212">
        <f>SUM(R216:R229)</f>
        <v>0</v>
      </c>
      <c r="S215" s="211"/>
      <c r="T215" s="213">
        <f>SUM(T216:T229)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90</v>
      </c>
      <c r="AT215" s="215" t="s">
        <v>79</v>
      </c>
      <c r="AU215" s="215" t="s">
        <v>88</v>
      </c>
      <c r="AY215" s="214" t="s">
        <v>125</v>
      </c>
      <c r="BK215" s="216">
        <f>SUM(BK216:BK229)</f>
        <v>0</v>
      </c>
    </row>
    <row r="216" s="2" customFormat="1" ht="24.15" customHeight="1">
      <c r="A216" s="38"/>
      <c r="B216" s="39"/>
      <c r="C216" s="240" t="s">
        <v>256</v>
      </c>
      <c r="D216" s="240" t="s">
        <v>174</v>
      </c>
      <c r="E216" s="241" t="s">
        <v>257</v>
      </c>
      <c r="F216" s="242" t="s">
        <v>258</v>
      </c>
      <c r="G216" s="243" t="s">
        <v>259</v>
      </c>
      <c r="H216" s="244">
        <v>4.4000000000000004</v>
      </c>
      <c r="I216" s="245"/>
      <c r="J216" s="246">
        <f>ROUND(I216*H216,2)</f>
        <v>0</v>
      </c>
      <c r="K216" s="247"/>
      <c r="L216" s="44"/>
      <c r="M216" s="248" t="s">
        <v>1</v>
      </c>
      <c r="N216" s="249" t="s">
        <v>45</v>
      </c>
      <c r="O216" s="91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2" t="s">
        <v>88</v>
      </c>
      <c r="AT216" s="232" t="s">
        <v>174</v>
      </c>
      <c r="AU216" s="232" t="s">
        <v>90</v>
      </c>
      <c r="AY216" s="17" t="s">
        <v>125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7" t="s">
        <v>88</v>
      </c>
      <c r="BK216" s="233">
        <f>ROUND(I216*H216,2)</f>
        <v>0</v>
      </c>
      <c r="BL216" s="17" t="s">
        <v>88</v>
      </c>
      <c r="BM216" s="232" t="s">
        <v>260</v>
      </c>
    </row>
    <row r="217" s="2" customFormat="1">
      <c r="A217" s="38"/>
      <c r="B217" s="39"/>
      <c r="C217" s="40"/>
      <c r="D217" s="234" t="s">
        <v>134</v>
      </c>
      <c r="E217" s="40"/>
      <c r="F217" s="235" t="s">
        <v>258</v>
      </c>
      <c r="G217" s="40"/>
      <c r="H217" s="40"/>
      <c r="I217" s="236"/>
      <c r="J217" s="40"/>
      <c r="K217" s="40"/>
      <c r="L217" s="44"/>
      <c r="M217" s="237"/>
      <c r="N217" s="23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134</v>
      </c>
      <c r="AU217" s="17" t="s">
        <v>90</v>
      </c>
    </row>
    <row r="218" s="2" customFormat="1">
      <c r="A218" s="38"/>
      <c r="B218" s="39"/>
      <c r="C218" s="40"/>
      <c r="D218" s="234" t="s">
        <v>135</v>
      </c>
      <c r="E218" s="40"/>
      <c r="F218" s="239" t="s">
        <v>261</v>
      </c>
      <c r="G218" s="40"/>
      <c r="H218" s="40"/>
      <c r="I218" s="236"/>
      <c r="J218" s="40"/>
      <c r="K218" s="40"/>
      <c r="L218" s="44"/>
      <c r="M218" s="237"/>
      <c r="N218" s="238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135</v>
      </c>
      <c r="AU218" s="17" t="s">
        <v>90</v>
      </c>
    </row>
    <row r="219" s="15" customFormat="1">
      <c r="A219" s="15"/>
      <c r="B219" s="272"/>
      <c r="C219" s="273"/>
      <c r="D219" s="234" t="s">
        <v>180</v>
      </c>
      <c r="E219" s="274" t="s">
        <v>1</v>
      </c>
      <c r="F219" s="275" t="s">
        <v>262</v>
      </c>
      <c r="G219" s="273"/>
      <c r="H219" s="274" t="s">
        <v>1</v>
      </c>
      <c r="I219" s="276"/>
      <c r="J219" s="273"/>
      <c r="K219" s="273"/>
      <c r="L219" s="277"/>
      <c r="M219" s="278"/>
      <c r="N219" s="279"/>
      <c r="O219" s="279"/>
      <c r="P219" s="279"/>
      <c r="Q219" s="279"/>
      <c r="R219" s="279"/>
      <c r="S219" s="279"/>
      <c r="T219" s="28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1" t="s">
        <v>180</v>
      </c>
      <c r="AU219" s="281" t="s">
        <v>90</v>
      </c>
      <c r="AV219" s="15" t="s">
        <v>88</v>
      </c>
      <c r="AW219" s="15" t="s">
        <v>35</v>
      </c>
      <c r="AX219" s="15" t="s">
        <v>80</v>
      </c>
      <c r="AY219" s="281" t="s">
        <v>125</v>
      </c>
    </row>
    <row r="220" s="13" customFormat="1">
      <c r="A220" s="13"/>
      <c r="B220" s="250"/>
      <c r="C220" s="251"/>
      <c r="D220" s="234" t="s">
        <v>180</v>
      </c>
      <c r="E220" s="252" t="s">
        <v>1</v>
      </c>
      <c r="F220" s="253" t="s">
        <v>263</v>
      </c>
      <c r="G220" s="251"/>
      <c r="H220" s="254">
        <v>1.5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180</v>
      </c>
      <c r="AU220" s="260" t="s">
        <v>90</v>
      </c>
      <c r="AV220" s="13" t="s">
        <v>90</v>
      </c>
      <c r="AW220" s="13" t="s">
        <v>35</v>
      </c>
      <c r="AX220" s="13" t="s">
        <v>80</v>
      </c>
      <c r="AY220" s="260" t="s">
        <v>125</v>
      </c>
    </row>
    <row r="221" s="13" customFormat="1">
      <c r="A221" s="13"/>
      <c r="B221" s="250"/>
      <c r="C221" s="251"/>
      <c r="D221" s="234" t="s">
        <v>180</v>
      </c>
      <c r="E221" s="252" t="s">
        <v>1</v>
      </c>
      <c r="F221" s="253" t="s">
        <v>264</v>
      </c>
      <c r="G221" s="251"/>
      <c r="H221" s="254">
        <v>2.8999999999999999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180</v>
      </c>
      <c r="AU221" s="260" t="s">
        <v>90</v>
      </c>
      <c r="AV221" s="13" t="s">
        <v>90</v>
      </c>
      <c r="AW221" s="13" t="s">
        <v>35</v>
      </c>
      <c r="AX221" s="13" t="s">
        <v>80</v>
      </c>
      <c r="AY221" s="260" t="s">
        <v>125</v>
      </c>
    </row>
    <row r="222" s="14" customFormat="1">
      <c r="A222" s="14"/>
      <c r="B222" s="261"/>
      <c r="C222" s="262"/>
      <c r="D222" s="234" t="s">
        <v>180</v>
      </c>
      <c r="E222" s="263" t="s">
        <v>1</v>
      </c>
      <c r="F222" s="264" t="s">
        <v>188</v>
      </c>
      <c r="G222" s="262"/>
      <c r="H222" s="265">
        <v>4.4000000000000004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180</v>
      </c>
      <c r="AU222" s="271" t="s">
        <v>90</v>
      </c>
      <c r="AV222" s="14" t="s">
        <v>133</v>
      </c>
      <c r="AW222" s="14" t="s">
        <v>35</v>
      </c>
      <c r="AX222" s="14" t="s">
        <v>88</v>
      </c>
      <c r="AY222" s="271" t="s">
        <v>125</v>
      </c>
    </row>
    <row r="223" s="2" customFormat="1" ht="24.15" customHeight="1">
      <c r="A223" s="38"/>
      <c r="B223" s="39"/>
      <c r="C223" s="240" t="s">
        <v>192</v>
      </c>
      <c r="D223" s="240" t="s">
        <v>174</v>
      </c>
      <c r="E223" s="241" t="s">
        <v>265</v>
      </c>
      <c r="F223" s="242" t="s">
        <v>266</v>
      </c>
      <c r="G223" s="243" t="s">
        <v>259</v>
      </c>
      <c r="H223" s="244">
        <v>4.4000000000000004</v>
      </c>
      <c r="I223" s="245"/>
      <c r="J223" s="246">
        <f>ROUND(I223*H223,2)</f>
        <v>0</v>
      </c>
      <c r="K223" s="247"/>
      <c r="L223" s="44"/>
      <c r="M223" s="248" t="s">
        <v>1</v>
      </c>
      <c r="N223" s="249" t="s">
        <v>45</v>
      </c>
      <c r="O223" s="91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2" t="s">
        <v>162</v>
      </c>
      <c r="AT223" s="232" t="s">
        <v>174</v>
      </c>
      <c r="AU223" s="232" t="s">
        <v>90</v>
      </c>
      <c r="AY223" s="17" t="s">
        <v>125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7" t="s">
        <v>88</v>
      </c>
      <c r="BK223" s="233">
        <f>ROUND(I223*H223,2)</f>
        <v>0</v>
      </c>
      <c r="BL223" s="17" t="s">
        <v>162</v>
      </c>
      <c r="BM223" s="232" t="s">
        <v>267</v>
      </c>
    </row>
    <row r="224" s="2" customFormat="1">
      <c r="A224" s="38"/>
      <c r="B224" s="39"/>
      <c r="C224" s="40"/>
      <c r="D224" s="234" t="s">
        <v>134</v>
      </c>
      <c r="E224" s="40"/>
      <c r="F224" s="235" t="s">
        <v>266</v>
      </c>
      <c r="G224" s="40"/>
      <c r="H224" s="40"/>
      <c r="I224" s="236"/>
      <c r="J224" s="40"/>
      <c r="K224" s="40"/>
      <c r="L224" s="44"/>
      <c r="M224" s="237"/>
      <c r="N224" s="23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134</v>
      </c>
      <c r="AU224" s="17" t="s">
        <v>90</v>
      </c>
    </row>
    <row r="225" s="2" customFormat="1">
      <c r="A225" s="38"/>
      <c r="B225" s="39"/>
      <c r="C225" s="40"/>
      <c r="D225" s="234" t="s">
        <v>135</v>
      </c>
      <c r="E225" s="40"/>
      <c r="F225" s="239" t="s">
        <v>268</v>
      </c>
      <c r="G225" s="40"/>
      <c r="H225" s="40"/>
      <c r="I225" s="236"/>
      <c r="J225" s="40"/>
      <c r="K225" s="40"/>
      <c r="L225" s="44"/>
      <c r="M225" s="237"/>
      <c r="N225" s="23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135</v>
      </c>
      <c r="AU225" s="17" t="s">
        <v>90</v>
      </c>
    </row>
    <row r="226" s="15" customFormat="1">
      <c r="A226" s="15"/>
      <c r="B226" s="272"/>
      <c r="C226" s="273"/>
      <c r="D226" s="234" t="s">
        <v>180</v>
      </c>
      <c r="E226" s="274" t="s">
        <v>1</v>
      </c>
      <c r="F226" s="275" t="s">
        <v>262</v>
      </c>
      <c r="G226" s="273"/>
      <c r="H226" s="274" t="s">
        <v>1</v>
      </c>
      <c r="I226" s="276"/>
      <c r="J226" s="273"/>
      <c r="K226" s="273"/>
      <c r="L226" s="277"/>
      <c r="M226" s="278"/>
      <c r="N226" s="279"/>
      <c r="O226" s="279"/>
      <c r="P226" s="279"/>
      <c r="Q226" s="279"/>
      <c r="R226" s="279"/>
      <c r="S226" s="279"/>
      <c r="T226" s="28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1" t="s">
        <v>180</v>
      </c>
      <c r="AU226" s="281" t="s">
        <v>90</v>
      </c>
      <c r="AV226" s="15" t="s">
        <v>88</v>
      </c>
      <c r="AW226" s="15" t="s">
        <v>35</v>
      </c>
      <c r="AX226" s="15" t="s">
        <v>80</v>
      </c>
      <c r="AY226" s="281" t="s">
        <v>125</v>
      </c>
    </row>
    <row r="227" s="13" customFormat="1">
      <c r="A227" s="13"/>
      <c r="B227" s="250"/>
      <c r="C227" s="251"/>
      <c r="D227" s="234" t="s">
        <v>180</v>
      </c>
      <c r="E227" s="252" t="s">
        <v>1</v>
      </c>
      <c r="F227" s="253" t="s">
        <v>263</v>
      </c>
      <c r="G227" s="251"/>
      <c r="H227" s="254">
        <v>1.5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180</v>
      </c>
      <c r="AU227" s="260" t="s">
        <v>90</v>
      </c>
      <c r="AV227" s="13" t="s">
        <v>90</v>
      </c>
      <c r="AW227" s="13" t="s">
        <v>35</v>
      </c>
      <c r="AX227" s="13" t="s">
        <v>80</v>
      </c>
      <c r="AY227" s="260" t="s">
        <v>125</v>
      </c>
    </row>
    <row r="228" s="13" customFormat="1">
      <c r="A228" s="13"/>
      <c r="B228" s="250"/>
      <c r="C228" s="251"/>
      <c r="D228" s="234" t="s">
        <v>180</v>
      </c>
      <c r="E228" s="252" t="s">
        <v>1</v>
      </c>
      <c r="F228" s="253" t="s">
        <v>264</v>
      </c>
      <c r="G228" s="251"/>
      <c r="H228" s="254">
        <v>2.8999999999999999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180</v>
      </c>
      <c r="AU228" s="260" t="s">
        <v>90</v>
      </c>
      <c r="AV228" s="13" t="s">
        <v>90</v>
      </c>
      <c r="AW228" s="13" t="s">
        <v>35</v>
      </c>
      <c r="AX228" s="13" t="s">
        <v>80</v>
      </c>
      <c r="AY228" s="260" t="s">
        <v>125</v>
      </c>
    </row>
    <row r="229" s="14" customFormat="1">
      <c r="A229" s="14"/>
      <c r="B229" s="261"/>
      <c r="C229" s="262"/>
      <c r="D229" s="234" t="s">
        <v>180</v>
      </c>
      <c r="E229" s="263" t="s">
        <v>1</v>
      </c>
      <c r="F229" s="264" t="s">
        <v>188</v>
      </c>
      <c r="G229" s="262"/>
      <c r="H229" s="265">
        <v>4.4000000000000004</v>
      </c>
      <c r="I229" s="266"/>
      <c r="J229" s="262"/>
      <c r="K229" s="262"/>
      <c r="L229" s="267"/>
      <c r="M229" s="282"/>
      <c r="N229" s="283"/>
      <c r="O229" s="283"/>
      <c r="P229" s="283"/>
      <c r="Q229" s="283"/>
      <c r="R229" s="283"/>
      <c r="S229" s="283"/>
      <c r="T229" s="28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180</v>
      </c>
      <c r="AU229" s="271" t="s">
        <v>90</v>
      </c>
      <c r="AV229" s="14" t="s">
        <v>133</v>
      </c>
      <c r="AW229" s="14" t="s">
        <v>35</v>
      </c>
      <c r="AX229" s="14" t="s">
        <v>88</v>
      </c>
      <c r="AY229" s="271" t="s">
        <v>125</v>
      </c>
    </row>
    <row r="230" s="2" customFormat="1" ht="6.96" customHeight="1">
      <c r="A230" s="38"/>
      <c r="B230" s="66"/>
      <c r="C230" s="67"/>
      <c r="D230" s="67"/>
      <c r="E230" s="67"/>
      <c r="F230" s="67"/>
      <c r="G230" s="67"/>
      <c r="H230" s="67"/>
      <c r="I230" s="67"/>
      <c r="J230" s="67"/>
      <c r="K230" s="67"/>
      <c r="L230" s="44"/>
      <c r="M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</sheetData>
  <sheetProtection sheet="1" autoFilter="0" formatColumns="0" formatRows="0" objects="1" scenarios="1" spinCount="100000" saltValue="FSQ5dYP2pvvcPXNS9aS0SWktzzb5KoWW4Vq1vBEgHcXuGLXQ8ruKkMNGpRO84ZqfnRjP8G6kEaSt26pwJYFCvA==" hashValue="war6T9mKV2HHBPs2/eXNumpXt/JKmzWYQwxF9O3bkKItxErE1St+j1pi+Rzp+TMIPYOUTOv9q0wabY01FRiYmg==" algorithmName="SHA-512" password="CC35"/>
  <autoFilter ref="C120:K22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hidden="1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VD SEDLICE - REKONSTRUKCE UZÁVĚRŮ SPONÍ VÝPUSTI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269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20. 9. 2022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28</v>
      </c>
      <c r="F15" s="38"/>
      <c r="G15" s="38"/>
      <c r="H15" s="38"/>
      <c r="I15" s="140" t="s">
        <v>29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26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26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ROUND((SUM(BE120:BE163)),  2)</f>
        <v>0</v>
      </c>
      <c r="G33" s="38"/>
      <c r="H33" s="38"/>
      <c r="I33" s="155">
        <v>0.20999999999999999</v>
      </c>
      <c r="J33" s="154">
        <f>ROUND(((SUM(BE120:BE163))*I33),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46</v>
      </c>
      <c r="F34" s="154">
        <f>ROUND((SUM(BF120:BF163)),  2)</f>
        <v>0</v>
      </c>
      <c r="G34" s="38"/>
      <c r="H34" s="38"/>
      <c r="I34" s="155">
        <v>0.14999999999999999</v>
      </c>
      <c r="J34" s="154">
        <f>ROUND(((SUM(BF120:BF163))*I34),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ROUND((SUM(BG120:BG163)),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ROUND((SUM(BH120:BH163)),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ROUND((SUM(BI120:BI163)),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VD SEDLICE - REKONSTRUKCE UZÁVĚRŮ SPONÍ VÝPUSTI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PS 02 - Převod MZP po dobu rekonstrukce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21</v>
      </c>
      <c r="D89" s="40"/>
      <c r="E89" s="40"/>
      <c r="F89" s="27" t="str">
        <f>F12</f>
        <v>Sedlice</v>
      </c>
      <c r="G89" s="40"/>
      <c r="H89" s="40"/>
      <c r="I89" s="32" t="s">
        <v>23</v>
      </c>
      <c r="J89" s="79" t="str">
        <f>IF(J12="","",J12)</f>
        <v>20. 9. 2022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Povodí Vltavy, státní podnik</v>
      </c>
      <c r="G91" s="40"/>
      <c r="H91" s="40"/>
      <c r="I91" s="32" t="s">
        <v>32</v>
      </c>
      <c r="J91" s="36" t="str">
        <f>E21</f>
        <v>SWECO Hydroprojekt,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M.Klimešová,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79"/>
      <c r="C97" s="180"/>
      <c r="D97" s="181" t="s">
        <v>269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270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109</v>
      </c>
      <c r="E99" s="182"/>
      <c r="F99" s="182"/>
      <c r="G99" s="182"/>
      <c r="H99" s="182"/>
      <c r="I99" s="182"/>
      <c r="J99" s="183">
        <f>J156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VD SEDLICE - REKONSTRUKCE UZÁVĚRŮ SPONÍ VÝPUSTI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101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PS 02 - Převod MZP po dobu rekonstrukce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21</v>
      </c>
      <c r="D114" s="40"/>
      <c r="E114" s="40"/>
      <c r="F114" s="27" t="str">
        <f>F12</f>
        <v>Sedlice</v>
      </c>
      <c r="G114" s="40"/>
      <c r="H114" s="40"/>
      <c r="I114" s="32" t="s">
        <v>23</v>
      </c>
      <c r="J114" s="79" t="str">
        <f>IF(J12="","",J12)</f>
        <v>20. 9. 2022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25</v>
      </c>
      <c r="D116" s="40"/>
      <c r="E116" s="40"/>
      <c r="F116" s="27" t="str">
        <f>E15</f>
        <v>Povodí Vltavy, státní podnik</v>
      </c>
      <c r="G116" s="40"/>
      <c r="H116" s="40"/>
      <c r="I116" s="32" t="s">
        <v>32</v>
      </c>
      <c r="J116" s="36" t="str">
        <f>E21</f>
        <v>SWECO Hydroprojekt, a.s.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36</v>
      </c>
      <c r="J117" s="36" t="str">
        <f>E24</f>
        <v>Ing. M.Klimešová, Ph.D.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113</v>
      </c>
      <c r="D119" s="194" t="s">
        <v>65</v>
      </c>
      <c r="E119" s="194" t="s">
        <v>61</v>
      </c>
      <c r="F119" s="194" t="s">
        <v>62</v>
      </c>
      <c r="G119" s="194" t="s">
        <v>114</v>
      </c>
      <c r="H119" s="194" t="s">
        <v>115</v>
      </c>
      <c r="I119" s="194" t="s">
        <v>116</v>
      </c>
      <c r="J119" s="195" t="s">
        <v>105</v>
      </c>
      <c r="K119" s="196" t="s">
        <v>117</v>
      </c>
      <c r="L119" s="197"/>
      <c r="M119" s="100" t="s">
        <v>1</v>
      </c>
      <c r="N119" s="101" t="s">
        <v>44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P121+P156</f>
        <v>0</v>
      </c>
      <c r="Q120" s="104"/>
      <c r="R120" s="200">
        <f>R121+R156</f>
        <v>0</v>
      </c>
      <c r="S120" s="104"/>
      <c r="T120" s="201">
        <f>T121+T156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79</v>
      </c>
      <c r="AU120" s="17" t="s">
        <v>107</v>
      </c>
      <c r="BK120" s="202">
        <f>BK121+BK156</f>
        <v>0</v>
      </c>
    </row>
    <row r="121" s="12" customFormat="1" ht="25.92" customHeight="1">
      <c r="A121" s="12"/>
      <c r="B121" s="203"/>
      <c r="C121" s="204"/>
      <c r="D121" s="205" t="s">
        <v>79</v>
      </c>
      <c r="E121" s="206" t="s">
        <v>91</v>
      </c>
      <c r="F121" s="206" t="s">
        <v>92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88</v>
      </c>
      <c r="AT121" s="215" t="s">
        <v>79</v>
      </c>
      <c r="AU121" s="215" t="s">
        <v>80</v>
      </c>
      <c r="AY121" s="214" t="s">
        <v>125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79</v>
      </c>
      <c r="E122" s="217" t="s">
        <v>126</v>
      </c>
      <c r="F122" s="217" t="s">
        <v>271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SUM(P123:P155)</f>
        <v>0</v>
      </c>
      <c r="Q122" s="211"/>
      <c r="R122" s="212">
        <f>SUM(R123:R155)</f>
        <v>0</v>
      </c>
      <c r="S122" s="211"/>
      <c r="T122" s="213">
        <f>SUM(T123:T155)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88</v>
      </c>
      <c r="AT122" s="215" t="s">
        <v>79</v>
      </c>
      <c r="AU122" s="215" t="s">
        <v>88</v>
      </c>
      <c r="AY122" s="214" t="s">
        <v>125</v>
      </c>
      <c r="BK122" s="216">
        <f>SUM(BK123:BK155)</f>
        <v>0</v>
      </c>
    </row>
    <row r="123" s="2" customFormat="1" ht="24.15" customHeight="1">
      <c r="A123" s="38"/>
      <c r="B123" s="39"/>
      <c r="C123" s="240" t="s">
        <v>88</v>
      </c>
      <c r="D123" s="240" t="s">
        <v>174</v>
      </c>
      <c r="E123" s="241" t="s">
        <v>272</v>
      </c>
      <c r="F123" s="242" t="s">
        <v>273</v>
      </c>
      <c r="G123" s="243" t="s">
        <v>177</v>
      </c>
      <c r="H123" s="244">
        <v>710</v>
      </c>
      <c r="I123" s="245"/>
      <c r="J123" s="246">
        <f>ROUND(I123*H123,2)</f>
        <v>0</v>
      </c>
      <c r="K123" s="247"/>
      <c r="L123" s="44"/>
      <c r="M123" s="248" t="s">
        <v>1</v>
      </c>
      <c r="N123" s="249" t="s">
        <v>45</v>
      </c>
      <c r="O123" s="91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2" t="s">
        <v>133</v>
      </c>
      <c r="AT123" s="232" t="s">
        <v>174</v>
      </c>
      <c r="AU123" s="232" t="s">
        <v>90</v>
      </c>
      <c r="AY123" s="17" t="s">
        <v>125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7" t="s">
        <v>88</v>
      </c>
      <c r="BK123" s="233">
        <f>ROUND(I123*H123,2)</f>
        <v>0</v>
      </c>
      <c r="BL123" s="17" t="s">
        <v>133</v>
      </c>
      <c r="BM123" s="232" t="s">
        <v>90</v>
      </c>
    </row>
    <row r="124" s="2" customFormat="1">
      <c r="A124" s="38"/>
      <c r="B124" s="39"/>
      <c r="C124" s="40"/>
      <c r="D124" s="234" t="s">
        <v>134</v>
      </c>
      <c r="E124" s="40"/>
      <c r="F124" s="235" t="s">
        <v>273</v>
      </c>
      <c r="G124" s="40"/>
      <c r="H124" s="40"/>
      <c r="I124" s="236"/>
      <c r="J124" s="40"/>
      <c r="K124" s="40"/>
      <c r="L124" s="44"/>
      <c r="M124" s="237"/>
      <c r="N124" s="23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134</v>
      </c>
      <c r="AU124" s="17" t="s">
        <v>90</v>
      </c>
    </row>
    <row r="125" s="2" customFormat="1">
      <c r="A125" s="38"/>
      <c r="B125" s="39"/>
      <c r="C125" s="40"/>
      <c r="D125" s="234" t="s">
        <v>135</v>
      </c>
      <c r="E125" s="40"/>
      <c r="F125" s="239" t="s">
        <v>274</v>
      </c>
      <c r="G125" s="40"/>
      <c r="H125" s="40"/>
      <c r="I125" s="236"/>
      <c r="J125" s="40"/>
      <c r="K125" s="40"/>
      <c r="L125" s="44"/>
      <c r="M125" s="237"/>
      <c r="N125" s="23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90</v>
      </c>
    </row>
    <row r="126" s="2" customFormat="1" ht="33" customHeight="1">
      <c r="A126" s="38"/>
      <c r="B126" s="39"/>
      <c r="C126" s="219" t="s">
        <v>90</v>
      </c>
      <c r="D126" s="219" t="s">
        <v>128</v>
      </c>
      <c r="E126" s="220" t="s">
        <v>275</v>
      </c>
      <c r="F126" s="221" t="s">
        <v>276</v>
      </c>
      <c r="G126" s="222" t="s">
        <v>131</v>
      </c>
      <c r="H126" s="223">
        <v>48</v>
      </c>
      <c r="I126" s="224"/>
      <c r="J126" s="225">
        <f>ROUND(I126*H126,2)</f>
        <v>0</v>
      </c>
      <c r="K126" s="226"/>
      <c r="L126" s="227"/>
      <c r="M126" s="228" t="s">
        <v>1</v>
      </c>
      <c r="N126" s="229" t="s">
        <v>45</v>
      </c>
      <c r="O126" s="91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2" t="s">
        <v>132</v>
      </c>
      <c r="AT126" s="232" t="s">
        <v>128</v>
      </c>
      <c r="AU126" s="232" t="s">
        <v>90</v>
      </c>
      <c r="AY126" s="17" t="s">
        <v>125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7" t="s">
        <v>88</v>
      </c>
      <c r="BK126" s="233">
        <f>ROUND(I126*H126,2)</f>
        <v>0</v>
      </c>
      <c r="BL126" s="17" t="s">
        <v>133</v>
      </c>
      <c r="BM126" s="232" t="s">
        <v>133</v>
      </c>
    </row>
    <row r="127" s="2" customFormat="1">
      <c r="A127" s="38"/>
      <c r="B127" s="39"/>
      <c r="C127" s="40"/>
      <c r="D127" s="234" t="s">
        <v>134</v>
      </c>
      <c r="E127" s="40"/>
      <c r="F127" s="235" t="s">
        <v>276</v>
      </c>
      <c r="G127" s="40"/>
      <c r="H127" s="40"/>
      <c r="I127" s="236"/>
      <c r="J127" s="40"/>
      <c r="K127" s="40"/>
      <c r="L127" s="44"/>
      <c r="M127" s="237"/>
      <c r="N127" s="238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134</v>
      </c>
      <c r="AU127" s="17" t="s">
        <v>90</v>
      </c>
    </row>
    <row r="128" s="13" customFormat="1">
      <c r="A128" s="13"/>
      <c r="B128" s="250"/>
      <c r="C128" s="251"/>
      <c r="D128" s="234" t="s">
        <v>180</v>
      </c>
      <c r="E128" s="252" t="s">
        <v>1</v>
      </c>
      <c r="F128" s="253" t="s">
        <v>277</v>
      </c>
      <c r="G128" s="251"/>
      <c r="H128" s="254">
        <v>48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0" t="s">
        <v>180</v>
      </c>
      <c r="AU128" s="260" t="s">
        <v>90</v>
      </c>
      <c r="AV128" s="13" t="s">
        <v>90</v>
      </c>
      <c r="AW128" s="13" t="s">
        <v>35</v>
      </c>
      <c r="AX128" s="13" t="s">
        <v>80</v>
      </c>
      <c r="AY128" s="260" t="s">
        <v>125</v>
      </c>
    </row>
    <row r="129" s="14" customFormat="1">
      <c r="A129" s="14"/>
      <c r="B129" s="261"/>
      <c r="C129" s="262"/>
      <c r="D129" s="234" t="s">
        <v>180</v>
      </c>
      <c r="E129" s="263" t="s">
        <v>1</v>
      </c>
      <c r="F129" s="264" t="s">
        <v>188</v>
      </c>
      <c r="G129" s="262"/>
      <c r="H129" s="265">
        <v>48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180</v>
      </c>
      <c r="AU129" s="271" t="s">
        <v>90</v>
      </c>
      <c r="AV129" s="14" t="s">
        <v>133</v>
      </c>
      <c r="AW129" s="14" t="s">
        <v>35</v>
      </c>
      <c r="AX129" s="14" t="s">
        <v>88</v>
      </c>
      <c r="AY129" s="271" t="s">
        <v>125</v>
      </c>
    </row>
    <row r="130" s="2" customFormat="1" ht="16.5" customHeight="1">
      <c r="A130" s="38"/>
      <c r="B130" s="39"/>
      <c r="C130" s="219" t="s">
        <v>140</v>
      </c>
      <c r="D130" s="219" t="s">
        <v>128</v>
      </c>
      <c r="E130" s="220" t="s">
        <v>278</v>
      </c>
      <c r="F130" s="221" t="s">
        <v>279</v>
      </c>
      <c r="G130" s="222" t="s">
        <v>143</v>
      </c>
      <c r="H130" s="223">
        <v>8</v>
      </c>
      <c r="I130" s="224"/>
      <c r="J130" s="225">
        <f>ROUND(I130*H130,2)</f>
        <v>0</v>
      </c>
      <c r="K130" s="226"/>
      <c r="L130" s="227"/>
      <c r="M130" s="228" t="s">
        <v>1</v>
      </c>
      <c r="N130" s="229" t="s">
        <v>45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132</v>
      </c>
      <c r="AT130" s="232" t="s">
        <v>128</v>
      </c>
      <c r="AU130" s="232" t="s">
        <v>90</v>
      </c>
      <c r="AY130" s="17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88</v>
      </c>
      <c r="BK130" s="233">
        <f>ROUND(I130*H130,2)</f>
        <v>0</v>
      </c>
      <c r="BL130" s="17" t="s">
        <v>133</v>
      </c>
      <c r="BM130" s="232" t="s">
        <v>144</v>
      </c>
    </row>
    <row r="131" s="2" customFormat="1">
      <c r="A131" s="38"/>
      <c r="B131" s="39"/>
      <c r="C131" s="40"/>
      <c r="D131" s="234" t="s">
        <v>134</v>
      </c>
      <c r="E131" s="40"/>
      <c r="F131" s="235" t="s">
        <v>279</v>
      </c>
      <c r="G131" s="40"/>
      <c r="H131" s="40"/>
      <c r="I131" s="236"/>
      <c r="J131" s="40"/>
      <c r="K131" s="40"/>
      <c r="L131" s="44"/>
      <c r="M131" s="237"/>
      <c r="N131" s="23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134</v>
      </c>
      <c r="AU131" s="17" t="s">
        <v>90</v>
      </c>
    </row>
    <row r="132" s="2" customFormat="1">
      <c r="A132" s="38"/>
      <c r="B132" s="39"/>
      <c r="C132" s="40"/>
      <c r="D132" s="234" t="s">
        <v>135</v>
      </c>
      <c r="E132" s="40"/>
      <c r="F132" s="239" t="s">
        <v>280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90</v>
      </c>
    </row>
    <row r="133" s="2" customFormat="1" ht="16.5" customHeight="1">
      <c r="A133" s="38"/>
      <c r="B133" s="39"/>
      <c r="C133" s="219" t="s">
        <v>133</v>
      </c>
      <c r="D133" s="219" t="s">
        <v>128</v>
      </c>
      <c r="E133" s="220" t="s">
        <v>281</v>
      </c>
      <c r="F133" s="221" t="s">
        <v>282</v>
      </c>
      <c r="G133" s="222" t="s">
        <v>143</v>
      </c>
      <c r="H133" s="223">
        <v>1</v>
      </c>
      <c r="I133" s="224"/>
      <c r="J133" s="225">
        <f>ROUND(I133*H133,2)</f>
        <v>0</v>
      </c>
      <c r="K133" s="226"/>
      <c r="L133" s="227"/>
      <c r="M133" s="228" t="s">
        <v>1</v>
      </c>
      <c r="N133" s="229" t="s">
        <v>45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132</v>
      </c>
      <c r="AT133" s="232" t="s">
        <v>128</v>
      </c>
      <c r="AU133" s="232" t="s">
        <v>90</v>
      </c>
      <c r="AY133" s="17" t="s">
        <v>125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88</v>
      </c>
      <c r="BK133" s="233">
        <f>ROUND(I133*H133,2)</f>
        <v>0</v>
      </c>
      <c r="BL133" s="17" t="s">
        <v>133</v>
      </c>
      <c r="BM133" s="232" t="s">
        <v>132</v>
      </c>
    </row>
    <row r="134" s="2" customFormat="1">
      <c r="A134" s="38"/>
      <c r="B134" s="39"/>
      <c r="C134" s="40"/>
      <c r="D134" s="234" t="s">
        <v>134</v>
      </c>
      <c r="E134" s="40"/>
      <c r="F134" s="235" t="s">
        <v>282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90</v>
      </c>
    </row>
    <row r="135" s="2" customFormat="1">
      <c r="A135" s="38"/>
      <c r="B135" s="39"/>
      <c r="C135" s="40"/>
      <c r="D135" s="234" t="s">
        <v>135</v>
      </c>
      <c r="E135" s="40"/>
      <c r="F135" s="239" t="s">
        <v>280</v>
      </c>
      <c r="G135" s="40"/>
      <c r="H135" s="40"/>
      <c r="I135" s="236"/>
      <c r="J135" s="40"/>
      <c r="K135" s="40"/>
      <c r="L135" s="44"/>
      <c r="M135" s="237"/>
      <c r="N135" s="23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90</v>
      </c>
    </row>
    <row r="136" s="2" customFormat="1" ht="16.5" customHeight="1">
      <c r="A136" s="38"/>
      <c r="B136" s="39"/>
      <c r="C136" s="219" t="s">
        <v>148</v>
      </c>
      <c r="D136" s="219" t="s">
        <v>128</v>
      </c>
      <c r="E136" s="220" t="s">
        <v>283</v>
      </c>
      <c r="F136" s="221" t="s">
        <v>284</v>
      </c>
      <c r="G136" s="222" t="s">
        <v>143</v>
      </c>
      <c r="H136" s="223">
        <v>1</v>
      </c>
      <c r="I136" s="224"/>
      <c r="J136" s="225">
        <f>ROUND(I136*H136,2)</f>
        <v>0</v>
      </c>
      <c r="K136" s="226"/>
      <c r="L136" s="227"/>
      <c r="M136" s="228" t="s">
        <v>1</v>
      </c>
      <c r="N136" s="229" t="s">
        <v>45</v>
      </c>
      <c r="O136" s="91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2" t="s">
        <v>132</v>
      </c>
      <c r="AT136" s="232" t="s">
        <v>128</v>
      </c>
      <c r="AU136" s="232" t="s">
        <v>90</v>
      </c>
      <c r="AY136" s="17" t="s">
        <v>125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7" t="s">
        <v>88</v>
      </c>
      <c r="BK136" s="233">
        <f>ROUND(I136*H136,2)</f>
        <v>0</v>
      </c>
      <c r="BL136" s="17" t="s">
        <v>133</v>
      </c>
      <c r="BM136" s="232" t="s">
        <v>151</v>
      </c>
    </row>
    <row r="137" s="2" customFormat="1">
      <c r="A137" s="38"/>
      <c r="B137" s="39"/>
      <c r="C137" s="40"/>
      <c r="D137" s="234" t="s">
        <v>134</v>
      </c>
      <c r="E137" s="40"/>
      <c r="F137" s="235" t="s">
        <v>284</v>
      </c>
      <c r="G137" s="40"/>
      <c r="H137" s="40"/>
      <c r="I137" s="236"/>
      <c r="J137" s="40"/>
      <c r="K137" s="40"/>
      <c r="L137" s="44"/>
      <c r="M137" s="237"/>
      <c r="N137" s="238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134</v>
      </c>
      <c r="AU137" s="17" t="s">
        <v>90</v>
      </c>
    </row>
    <row r="138" s="2" customFormat="1">
      <c r="A138" s="38"/>
      <c r="B138" s="39"/>
      <c r="C138" s="40"/>
      <c r="D138" s="234" t="s">
        <v>135</v>
      </c>
      <c r="E138" s="40"/>
      <c r="F138" s="239" t="s">
        <v>280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90</v>
      </c>
    </row>
    <row r="139" s="2" customFormat="1" ht="24.15" customHeight="1">
      <c r="A139" s="38"/>
      <c r="B139" s="39"/>
      <c r="C139" s="219" t="s">
        <v>144</v>
      </c>
      <c r="D139" s="219" t="s">
        <v>128</v>
      </c>
      <c r="E139" s="220" t="s">
        <v>285</v>
      </c>
      <c r="F139" s="221" t="s">
        <v>286</v>
      </c>
      <c r="G139" s="222" t="s">
        <v>143</v>
      </c>
      <c r="H139" s="223">
        <v>10</v>
      </c>
      <c r="I139" s="224"/>
      <c r="J139" s="225">
        <f>ROUND(I139*H139,2)</f>
        <v>0</v>
      </c>
      <c r="K139" s="226"/>
      <c r="L139" s="227"/>
      <c r="M139" s="228" t="s">
        <v>1</v>
      </c>
      <c r="N139" s="229" t="s">
        <v>45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132</v>
      </c>
      <c r="AT139" s="232" t="s">
        <v>128</v>
      </c>
      <c r="AU139" s="232" t="s">
        <v>90</v>
      </c>
      <c r="AY139" s="17" t="s">
        <v>125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88</v>
      </c>
      <c r="BK139" s="233">
        <f>ROUND(I139*H139,2)</f>
        <v>0</v>
      </c>
      <c r="BL139" s="17" t="s">
        <v>133</v>
      </c>
      <c r="BM139" s="232" t="s">
        <v>155</v>
      </c>
    </row>
    <row r="140" s="2" customFormat="1">
      <c r="A140" s="38"/>
      <c r="B140" s="39"/>
      <c r="C140" s="40"/>
      <c r="D140" s="234" t="s">
        <v>134</v>
      </c>
      <c r="E140" s="40"/>
      <c r="F140" s="235" t="s">
        <v>286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134</v>
      </c>
      <c r="AU140" s="17" t="s">
        <v>90</v>
      </c>
    </row>
    <row r="141" s="2" customFormat="1">
      <c r="A141" s="38"/>
      <c r="B141" s="39"/>
      <c r="C141" s="40"/>
      <c r="D141" s="234" t="s">
        <v>135</v>
      </c>
      <c r="E141" s="40"/>
      <c r="F141" s="239" t="s">
        <v>287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90</v>
      </c>
    </row>
    <row r="142" s="2" customFormat="1" ht="24.15" customHeight="1">
      <c r="A142" s="38"/>
      <c r="B142" s="39"/>
      <c r="C142" s="240" t="s">
        <v>156</v>
      </c>
      <c r="D142" s="240" t="s">
        <v>174</v>
      </c>
      <c r="E142" s="241" t="s">
        <v>288</v>
      </c>
      <c r="F142" s="242" t="s">
        <v>289</v>
      </c>
      <c r="G142" s="243" t="s">
        <v>143</v>
      </c>
      <c r="H142" s="244">
        <v>20</v>
      </c>
      <c r="I142" s="245"/>
      <c r="J142" s="246">
        <f>ROUND(I142*H142,2)</f>
        <v>0</v>
      </c>
      <c r="K142" s="247"/>
      <c r="L142" s="44"/>
      <c r="M142" s="248" t="s">
        <v>1</v>
      </c>
      <c r="N142" s="249" t="s">
        <v>45</v>
      </c>
      <c r="O142" s="91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2" t="s">
        <v>133</v>
      </c>
      <c r="AT142" s="232" t="s">
        <v>174</v>
      </c>
      <c r="AU142" s="232" t="s">
        <v>90</v>
      </c>
      <c r="AY142" s="17" t="s">
        <v>125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7" t="s">
        <v>88</v>
      </c>
      <c r="BK142" s="233">
        <f>ROUND(I142*H142,2)</f>
        <v>0</v>
      </c>
      <c r="BL142" s="17" t="s">
        <v>133</v>
      </c>
      <c r="BM142" s="232" t="s">
        <v>159</v>
      </c>
    </row>
    <row r="143" s="2" customFormat="1">
      <c r="A143" s="38"/>
      <c r="B143" s="39"/>
      <c r="C143" s="40"/>
      <c r="D143" s="234" t="s">
        <v>134</v>
      </c>
      <c r="E143" s="40"/>
      <c r="F143" s="235" t="s">
        <v>290</v>
      </c>
      <c r="G143" s="40"/>
      <c r="H143" s="40"/>
      <c r="I143" s="236"/>
      <c r="J143" s="40"/>
      <c r="K143" s="40"/>
      <c r="L143" s="44"/>
      <c r="M143" s="237"/>
      <c r="N143" s="23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134</v>
      </c>
      <c r="AU143" s="17" t="s">
        <v>90</v>
      </c>
    </row>
    <row r="144" s="2" customFormat="1">
      <c r="A144" s="38"/>
      <c r="B144" s="39"/>
      <c r="C144" s="40"/>
      <c r="D144" s="234" t="s">
        <v>135</v>
      </c>
      <c r="E144" s="40"/>
      <c r="F144" s="239" t="s">
        <v>280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90</v>
      </c>
    </row>
    <row r="145" s="13" customFormat="1">
      <c r="A145" s="13"/>
      <c r="B145" s="250"/>
      <c r="C145" s="251"/>
      <c r="D145" s="234" t="s">
        <v>180</v>
      </c>
      <c r="E145" s="252" t="s">
        <v>1</v>
      </c>
      <c r="F145" s="253" t="s">
        <v>291</v>
      </c>
      <c r="G145" s="251"/>
      <c r="H145" s="254">
        <v>20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180</v>
      </c>
      <c r="AU145" s="260" t="s">
        <v>90</v>
      </c>
      <c r="AV145" s="13" t="s">
        <v>90</v>
      </c>
      <c r="AW145" s="13" t="s">
        <v>35</v>
      </c>
      <c r="AX145" s="13" t="s">
        <v>80</v>
      </c>
      <c r="AY145" s="260" t="s">
        <v>125</v>
      </c>
    </row>
    <row r="146" s="14" customFormat="1">
      <c r="A146" s="14"/>
      <c r="B146" s="261"/>
      <c r="C146" s="262"/>
      <c r="D146" s="234" t="s">
        <v>180</v>
      </c>
      <c r="E146" s="263" t="s">
        <v>1</v>
      </c>
      <c r="F146" s="264" t="s">
        <v>188</v>
      </c>
      <c r="G146" s="262"/>
      <c r="H146" s="265">
        <v>20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180</v>
      </c>
      <c r="AU146" s="271" t="s">
        <v>90</v>
      </c>
      <c r="AV146" s="14" t="s">
        <v>133</v>
      </c>
      <c r="AW146" s="14" t="s">
        <v>35</v>
      </c>
      <c r="AX146" s="14" t="s">
        <v>88</v>
      </c>
      <c r="AY146" s="271" t="s">
        <v>125</v>
      </c>
    </row>
    <row r="147" s="2" customFormat="1" ht="24.15" customHeight="1">
      <c r="A147" s="38"/>
      <c r="B147" s="39"/>
      <c r="C147" s="219" t="s">
        <v>132</v>
      </c>
      <c r="D147" s="219" t="s">
        <v>128</v>
      </c>
      <c r="E147" s="220" t="s">
        <v>292</v>
      </c>
      <c r="F147" s="221" t="s">
        <v>293</v>
      </c>
      <c r="G147" s="222" t="s">
        <v>131</v>
      </c>
      <c r="H147" s="223">
        <v>20</v>
      </c>
      <c r="I147" s="224"/>
      <c r="J147" s="225">
        <f>ROUND(I147*H147,2)</f>
        <v>0</v>
      </c>
      <c r="K147" s="226"/>
      <c r="L147" s="227"/>
      <c r="M147" s="228" t="s">
        <v>1</v>
      </c>
      <c r="N147" s="229" t="s">
        <v>45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132</v>
      </c>
      <c r="AT147" s="232" t="s">
        <v>128</v>
      </c>
      <c r="AU147" s="232" t="s">
        <v>90</v>
      </c>
      <c r="AY147" s="17" t="s">
        <v>125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88</v>
      </c>
      <c r="BK147" s="233">
        <f>ROUND(I147*H147,2)</f>
        <v>0</v>
      </c>
      <c r="BL147" s="17" t="s">
        <v>133</v>
      </c>
      <c r="BM147" s="232" t="s">
        <v>162</v>
      </c>
    </row>
    <row r="148" s="2" customFormat="1">
      <c r="A148" s="38"/>
      <c r="B148" s="39"/>
      <c r="C148" s="40"/>
      <c r="D148" s="234" t="s">
        <v>134</v>
      </c>
      <c r="E148" s="40"/>
      <c r="F148" s="235" t="s">
        <v>293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134</v>
      </c>
      <c r="AU148" s="17" t="s">
        <v>90</v>
      </c>
    </row>
    <row r="149" s="2" customFormat="1">
      <c r="A149" s="38"/>
      <c r="B149" s="39"/>
      <c r="C149" s="40"/>
      <c r="D149" s="234" t="s">
        <v>135</v>
      </c>
      <c r="E149" s="40"/>
      <c r="F149" s="239" t="s">
        <v>280</v>
      </c>
      <c r="G149" s="40"/>
      <c r="H149" s="40"/>
      <c r="I149" s="236"/>
      <c r="J149" s="40"/>
      <c r="K149" s="40"/>
      <c r="L149" s="44"/>
      <c r="M149" s="237"/>
      <c r="N149" s="23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90</v>
      </c>
    </row>
    <row r="150" s="2" customFormat="1" ht="24.15" customHeight="1">
      <c r="A150" s="38"/>
      <c r="B150" s="39"/>
      <c r="C150" s="240" t="s">
        <v>163</v>
      </c>
      <c r="D150" s="240" t="s">
        <v>174</v>
      </c>
      <c r="E150" s="241" t="s">
        <v>294</v>
      </c>
      <c r="F150" s="242" t="s">
        <v>295</v>
      </c>
      <c r="G150" s="243" t="s">
        <v>131</v>
      </c>
      <c r="H150" s="244">
        <v>1</v>
      </c>
      <c r="I150" s="245"/>
      <c r="J150" s="246">
        <f>ROUND(I150*H150,2)</f>
        <v>0</v>
      </c>
      <c r="K150" s="247"/>
      <c r="L150" s="44"/>
      <c r="M150" s="248" t="s">
        <v>1</v>
      </c>
      <c r="N150" s="249" t="s">
        <v>45</v>
      </c>
      <c r="O150" s="91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2" t="s">
        <v>133</v>
      </c>
      <c r="AT150" s="232" t="s">
        <v>174</v>
      </c>
      <c r="AU150" s="232" t="s">
        <v>90</v>
      </c>
      <c r="AY150" s="17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7" t="s">
        <v>88</v>
      </c>
      <c r="BK150" s="233">
        <f>ROUND(I150*H150,2)</f>
        <v>0</v>
      </c>
      <c r="BL150" s="17" t="s">
        <v>133</v>
      </c>
      <c r="BM150" s="232" t="s">
        <v>166</v>
      </c>
    </row>
    <row r="151" s="2" customFormat="1">
      <c r="A151" s="38"/>
      <c r="B151" s="39"/>
      <c r="C151" s="40"/>
      <c r="D151" s="234" t="s">
        <v>134</v>
      </c>
      <c r="E151" s="40"/>
      <c r="F151" s="235" t="s">
        <v>295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134</v>
      </c>
      <c r="AU151" s="17" t="s">
        <v>90</v>
      </c>
    </row>
    <row r="152" s="2" customFormat="1">
      <c r="A152" s="38"/>
      <c r="B152" s="39"/>
      <c r="C152" s="40"/>
      <c r="D152" s="234" t="s">
        <v>135</v>
      </c>
      <c r="E152" s="40"/>
      <c r="F152" s="239" t="s">
        <v>296</v>
      </c>
      <c r="G152" s="40"/>
      <c r="H152" s="40"/>
      <c r="I152" s="236"/>
      <c r="J152" s="40"/>
      <c r="K152" s="40"/>
      <c r="L152" s="44"/>
      <c r="M152" s="237"/>
      <c r="N152" s="23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90</v>
      </c>
    </row>
    <row r="153" s="2" customFormat="1" ht="21.75" customHeight="1">
      <c r="A153" s="38"/>
      <c r="B153" s="39"/>
      <c r="C153" s="240" t="s">
        <v>151</v>
      </c>
      <c r="D153" s="240" t="s">
        <v>174</v>
      </c>
      <c r="E153" s="241" t="s">
        <v>297</v>
      </c>
      <c r="F153" s="242" t="s">
        <v>298</v>
      </c>
      <c r="G153" s="243" t="s">
        <v>131</v>
      </c>
      <c r="H153" s="244">
        <v>1</v>
      </c>
      <c r="I153" s="245"/>
      <c r="J153" s="246">
        <f>ROUND(I153*H153,2)</f>
        <v>0</v>
      </c>
      <c r="K153" s="247"/>
      <c r="L153" s="44"/>
      <c r="M153" s="248" t="s">
        <v>1</v>
      </c>
      <c r="N153" s="249" t="s">
        <v>45</v>
      </c>
      <c r="O153" s="91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2" t="s">
        <v>133</v>
      </c>
      <c r="AT153" s="232" t="s">
        <v>174</v>
      </c>
      <c r="AU153" s="232" t="s">
        <v>90</v>
      </c>
      <c r="AY153" s="17" t="s">
        <v>125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7" t="s">
        <v>88</v>
      </c>
      <c r="BK153" s="233">
        <f>ROUND(I153*H153,2)</f>
        <v>0</v>
      </c>
      <c r="BL153" s="17" t="s">
        <v>133</v>
      </c>
      <c r="BM153" s="232" t="s">
        <v>169</v>
      </c>
    </row>
    <row r="154" s="2" customFormat="1">
      <c r="A154" s="38"/>
      <c r="B154" s="39"/>
      <c r="C154" s="40"/>
      <c r="D154" s="234" t="s">
        <v>134</v>
      </c>
      <c r="E154" s="40"/>
      <c r="F154" s="235" t="s">
        <v>298</v>
      </c>
      <c r="G154" s="40"/>
      <c r="H154" s="40"/>
      <c r="I154" s="236"/>
      <c r="J154" s="40"/>
      <c r="K154" s="40"/>
      <c r="L154" s="44"/>
      <c r="M154" s="237"/>
      <c r="N154" s="23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134</v>
      </c>
      <c r="AU154" s="17" t="s">
        <v>90</v>
      </c>
    </row>
    <row r="155" s="2" customFormat="1">
      <c r="A155" s="38"/>
      <c r="B155" s="39"/>
      <c r="C155" s="40"/>
      <c r="D155" s="234" t="s">
        <v>135</v>
      </c>
      <c r="E155" s="40"/>
      <c r="F155" s="239" t="s">
        <v>287</v>
      </c>
      <c r="G155" s="40"/>
      <c r="H155" s="40"/>
      <c r="I155" s="236"/>
      <c r="J155" s="40"/>
      <c r="K155" s="40"/>
      <c r="L155" s="44"/>
      <c r="M155" s="237"/>
      <c r="N155" s="23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90</v>
      </c>
    </row>
    <row r="156" s="12" customFormat="1" ht="25.92" customHeight="1">
      <c r="A156" s="12"/>
      <c r="B156" s="203"/>
      <c r="C156" s="204"/>
      <c r="D156" s="205" t="s">
        <v>79</v>
      </c>
      <c r="E156" s="206" t="s">
        <v>225</v>
      </c>
      <c r="F156" s="206" t="s">
        <v>226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P157</f>
        <v>0</v>
      </c>
      <c r="Q156" s="211"/>
      <c r="R156" s="212">
        <f>R157</f>
        <v>0</v>
      </c>
      <c r="S156" s="211"/>
      <c r="T156" s="21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90</v>
      </c>
      <c r="AT156" s="215" t="s">
        <v>79</v>
      </c>
      <c r="AU156" s="215" t="s">
        <v>80</v>
      </c>
      <c r="AY156" s="214" t="s">
        <v>125</v>
      </c>
      <c r="BK156" s="216">
        <f>BK157</f>
        <v>0</v>
      </c>
    </row>
    <row r="157" s="12" customFormat="1" ht="22.8" customHeight="1">
      <c r="A157" s="12"/>
      <c r="B157" s="203"/>
      <c r="C157" s="204"/>
      <c r="D157" s="205" t="s">
        <v>79</v>
      </c>
      <c r="E157" s="217" t="s">
        <v>254</v>
      </c>
      <c r="F157" s="217" t="s">
        <v>255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SUM(P158:P163)</f>
        <v>0</v>
      </c>
      <c r="Q157" s="211"/>
      <c r="R157" s="212">
        <f>SUM(R158:R163)</f>
        <v>0</v>
      </c>
      <c r="S157" s="211"/>
      <c r="T157" s="213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90</v>
      </c>
      <c r="AT157" s="215" t="s">
        <v>79</v>
      </c>
      <c r="AU157" s="215" t="s">
        <v>88</v>
      </c>
      <c r="AY157" s="214" t="s">
        <v>125</v>
      </c>
      <c r="BK157" s="216">
        <f>SUM(BK158:BK163)</f>
        <v>0</v>
      </c>
    </row>
    <row r="158" s="2" customFormat="1" ht="24.15" customHeight="1">
      <c r="A158" s="38"/>
      <c r="B158" s="39"/>
      <c r="C158" s="240" t="s">
        <v>170</v>
      </c>
      <c r="D158" s="240" t="s">
        <v>174</v>
      </c>
      <c r="E158" s="241" t="s">
        <v>299</v>
      </c>
      <c r="F158" s="242" t="s">
        <v>300</v>
      </c>
      <c r="G158" s="243" t="s">
        <v>259</v>
      </c>
      <c r="H158" s="244">
        <v>10</v>
      </c>
      <c r="I158" s="245"/>
      <c r="J158" s="246">
        <f>ROUND(I158*H158,2)</f>
        <v>0</v>
      </c>
      <c r="K158" s="247"/>
      <c r="L158" s="44"/>
      <c r="M158" s="248" t="s">
        <v>1</v>
      </c>
      <c r="N158" s="249" t="s">
        <v>45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162</v>
      </c>
      <c r="AT158" s="232" t="s">
        <v>174</v>
      </c>
      <c r="AU158" s="232" t="s">
        <v>90</v>
      </c>
      <c r="AY158" s="17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88</v>
      </c>
      <c r="BK158" s="233">
        <f>ROUND(I158*H158,2)</f>
        <v>0</v>
      </c>
      <c r="BL158" s="17" t="s">
        <v>162</v>
      </c>
      <c r="BM158" s="232" t="s">
        <v>173</v>
      </c>
    </row>
    <row r="159" s="2" customFormat="1">
      <c r="A159" s="38"/>
      <c r="B159" s="39"/>
      <c r="C159" s="40"/>
      <c r="D159" s="234" t="s">
        <v>134</v>
      </c>
      <c r="E159" s="40"/>
      <c r="F159" s="235" t="s">
        <v>300</v>
      </c>
      <c r="G159" s="40"/>
      <c r="H159" s="40"/>
      <c r="I159" s="236"/>
      <c r="J159" s="40"/>
      <c r="K159" s="40"/>
      <c r="L159" s="44"/>
      <c r="M159" s="237"/>
      <c r="N159" s="23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134</v>
      </c>
      <c r="AU159" s="17" t="s">
        <v>90</v>
      </c>
    </row>
    <row r="160" s="2" customFormat="1">
      <c r="A160" s="38"/>
      <c r="B160" s="39"/>
      <c r="C160" s="40"/>
      <c r="D160" s="234" t="s">
        <v>135</v>
      </c>
      <c r="E160" s="40"/>
      <c r="F160" s="239" t="s">
        <v>301</v>
      </c>
      <c r="G160" s="40"/>
      <c r="H160" s="40"/>
      <c r="I160" s="236"/>
      <c r="J160" s="40"/>
      <c r="K160" s="40"/>
      <c r="L160" s="44"/>
      <c r="M160" s="237"/>
      <c r="N160" s="238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90</v>
      </c>
    </row>
    <row r="161" s="2" customFormat="1" ht="24.15" customHeight="1">
      <c r="A161" s="38"/>
      <c r="B161" s="39"/>
      <c r="C161" s="240" t="s">
        <v>155</v>
      </c>
      <c r="D161" s="240" t="s">
        <v>174</v>
      </c>
      <c r="E161" s="241" t="s">
        <v>302</v>
      </c>
      <c r="F161" s="242" t="s">
        <v>303</v>
      </c>
      <c r="G161" s="243" t="s">
        <v>259</v>
      </c>
      <c r="H161" s="244">
        <v>10</v>
      </c>
      <c r="I161" s="245"/>
      <c r="J161" s="246">
        <f>ROUND(I161*H161,2)</f>
        <v>0</v>
      </c>
      <c r="K161" s="247"/>
      <c r="L161" s="44"/>
      <c r="M161" s="248" t="s">
        <v>1</v>
      </c>
      <c r="N161" s="249" t="s">
        <v>45</v>
      </c>
      <c r="O161" s="91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2" t="s">
        <v>162</v>
      </c>
      <c r="AT161" s="232" t="s">
        <v>174</v>
      </c>
      <c r="AU161" s="232" t="s">
        <v>90</v>
      </c>
      <c r="AY161" s="17" t="s">
        <v>125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7" t="s">
        <v>88</v>
      </c>
      <c r="BK161" s="233">
        <f>ROUND(I161*H161,2)</f>
        <v>0</v>
      </c>
      <c r="BL161" s="17" t="s">
        <v>162</v>
      </c>
      <c r="BM161" s="232" t="s">
        <v>178</v>
      </c>
    </row>
    <row r="162" s="2" customFormat="1">
      <c r="A162" s="38"/>
      <c r="B162" s="39"/>
      <c r="C162" s="40"/>
      <c r="D162" s="234" t="s">
        <v>134</v>
      </c>
      <c r="E162" s="40"/>
      <c r="F162" s="235" t="s">
        <v>303</v>
      </c>
      <c r="G162" s="40"/>
      <c r="H162" s="40"/>
      <c r="I162" s="236"/>
      <c r="J162" s="40"/>
      <c r="K162" s="40"/>
      <c r="L162" s="44"/>
      <c r="M162" s="237"/>
      <c r="N162" s="23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134</v>
      </c>
      <c r="AU162" s="17" t="s">
        <v>90</v>
      </c>
    </row>
    <row r="163" s="2" customFormat="1">
      <c r="A163" s="38"/>
      <c r="B163" s="39"/>
      <c r="C163" s="40"/>
      <c r="D163" s="234" t="s">
        <v>135</v>
      </c>
      <c r="E163" s="40"/>
      <c r="F163" s="239" t="s">
        <v>304</v>
      </c>
      <c r="G163" s="40"/>
      <c r="H163" s="40"/>
      <c r="I163" s="236"/>
      <c r="J163" s="40"/>
      <c r="K163" s="40"/>
      <c r="L163" s="44"/>
      <c r="M163" s="285"/>
      <c r="N163" s="286"/>
      <c r="O163" s="287"/>
      <c r="P163" s="287"/>
      <c r="Q163" s="287"/>
      <c r="R163" s="287"/>
      <c r="S163" s="287"/>
      <c r="T163" s="28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135</v>
      </c>
      <c r="AU163" s="17" t="s">
        <v>90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n4OwK34BQM0srckCfq9PpwibCpPxNtsOaGKokWW2vByQf2zoRUuvaX28pGPYJJDE9Sa4YbjswbdXqgb/VbKgkw==" hashValue="DZYIozxNKCpFqqIaOKd/7HqnCqDicRNbUNUsQ880+Rb+MpnWr98asDoDzLxm10iWdIkl+XQWs0cq+9MMCWXBtg==" algorithmName="SHA-512" password="CC35"/>
  <autoFilter ref="C119:K16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hidden="1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VD SEDLICE - REKONSTRUKCE UZÁVĚRŮ SPONÍ VÝPUSTI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305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20. 9. 2022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28</v>
      </c>
      <c r="F15" s="38"/>
      <c r="G15" s="38"/>
      <c r="H15" s="38"/>
      <c r="I15" s="140" t="s">
        <v>29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26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26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ROUND((SUM(BE117:BE159)),  2)</f>
        <v>0</v>
      </c>
      <c r="G33" s="38"/>
      <c r="H33" s="38"/>
      <c r="I33" s="155">
        <v>0.20999999999999999</v>
      </c>
      <c r="J33" s="154">
        <f>ROUND(((SUM(BE117:BE159))*I33),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46</v>
      </c>
      <c r="F34" s="154">
        <f>ROUND((SUM(BF117:BF159)),  2)</f>
        <v>0</v>
      </c>
      <c r="G34" s="38"/>
      <c r="H34" s="38"/>
      <c r="I34" s="155">
        <v>0.14999999999999999</v>
      </c>
      <c r="J34" s="154">
        <f>ROUND(((SUM(BF117:BF159))*I34),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ROUND((SUM(BG117:BG159)),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ROUND((SUM(BH117:BH159)),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ROUND((SUM(BI117:BI159)),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VD SEDLICE - REKONSTRUKCE UZÁVĚRŮ SPONÍ VÝPUSTI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PS 03 - Potrubí pro převod MZP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21</v>
      </c>
      <c r="D89" s="40"/>
      <c r="E89" s="40"/>
      <c r="F89" s="27" t="str">
        <f>F12</f>
        <v>Sedlice</v>
      </c>
      <c r="G89" s="40"/>
      <c r="H89" s="40"/>
      <c r="I89" s="32" t="s">
        <v>23</v>
      </c>
      <c r="J89" s="79" t="str">
        <f>IF(J12="","",J12)</f>
        <v>20. 9. 2022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Povodí Vltavy, státní podnik</v>
      </c>
      <c r="G91" s="40"/>
      <c r="H91" s="40"/>
      <c r="I91" s="32" t="s">
        <v>32</v>
      </c>
      <c r="J91" s="36" t="str">
        <f>E21</f>
        <v>SWECO Hydroprojekt,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M.Klimešová,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79"/>
      <c r="C97" s="180"/>
      <c r="D97" s="181" t="s">
        <v>305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112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VD SEDLICE - REKONSTRUKCE UZÁVĚRŮ SPONÍ VÝPUSTI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PS 03 - Potrubí pro převod MZP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21</v>
      </c>
      <c r="D111" s="40"/>
      <c r="E111" s="40"/>
      <c r="F111" s="27" t="str">
        <f>F12</f>
        <v>Sedlice</v>
      </c>
      <c r="G111" s="40"/>
      <c r="H111" s="40"/>
      <c r="I111" s="32" t="s">
        <v>23</v>
      </c>
      <c r="J111" s="79" t="str">
        <f>IF(J12="","",J12)</f>
        <v>20. 9. 2022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25</v>
      </c>
      <c r="D113" s="40"/>
      <c r="E113" s="40"/>
      <c r="F113" s="27" t="str">
        <f>E15</f>
        <v>Povodí Vltavy, státní podnik</v>
      </c>
      <c r="G113" s="40"/>
      <c r="H113" s="40"/>
      <c r="I113" s="32" t="s">
        <v>32</v>
      </c>
      <c r="J113" s="36" t="str">
        <f>E21</f>
        <v>SWECO Hydroprojekt, a.s.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36</v>
      </c>
      <c r="J114" s="36" t="str">
        <f>E24</f>
        <v>Ing. M.Klimešová,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113</v>
      </c>
      <c r="D116" s="194" t="s">
        <v>65</v>
      </c>
      <c r="E116" s="194" t="s">
        <v>61</v>
      </c>
      <c r="F116" s="194" t="s">
        <v>62</v>
      </c>
      <c r="G116" s="194" t="s">
        <v>114</v>
      </c>
      <c r="H116" s="194" t="s">
        <v>115</v>
      </c>
      <c r="I116" s="194" t="s">
        <v>116</v>
      </c>
      <c r="J116" s="195" t="s">
        <v>105</v>
      </c>
      <c r="K116" s="196" t="s">
        <v>117</v>
      </c>
      <c r="L116" s="197"/>
      <c r="M116" s="100" t="s">
        <v>1</v>
      </c>
      <c r="N116" s="101" t="s">
        <v>44</v>
      </c>
      <c r="O116" s="101" t="s">
        <v>118</v>
      </c>
      <c r="P116" s="101" t="s">
        <v>119</v>
      </c>
      <c r="Q116" s="101" t="s">
        <v>120</v>
      </c>
      <c r="R116" s="101" t="s">
        <v>121</v>
      </c>
      <c r="S116" s="101" t="s">
        <v>122</v>
      </c>
      <c r="T116" s="102" t="s">
        <v>123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124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79</v>
      </c>
      <c r="AU117" s="17" t="s">
        <v>107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79</v>
      </c>
      <c r="E118" s="206" t="s">
        <v>94</v>
      </c>
      <c r="F118" s="206" t="s">
        <v>95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SUM(P119:P159)</f>
        <v>0</v>
      </c>
      <c r="Q118" s="211"/>
      <c r="R118" s="212">
        <f>SUM(R119:R159)</f>
        <v>0</v>
      </c>
      <c r="S118" s="211"/>
      <c r="T118" s="213">
        <f>SUM(T119:T159)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88</v>
      </c>
      <c r="AT118" s="215" t="s">
        <v>79</v>
      </c>
      <c r="AU118" s="215" t="s">
        <v>80</v>
      </c>
      <c r="AY118" s="214" t="s">
        <v>125</v>
      </c>
      <c r="BK118" s="216">
        <f>SUM(BK119:BK159)</f>
        <v>0</v>
      </c>
    </row>
    <row r="119" s="2" customFormat="1" ht="24.15" customHeight="1">
      <c r="A119" s="38"/>
      <c r="B119" s="39"/>
      <c r="C119" s="219" t="s">
        <v>88</v>
      </c>
      <c r="D119" s="219" t="s">
        <v>128</v>
      </c>
      <c r="E119" s="220" t="s">
        <v>306</v>
      </c>
      <c r="F119" s="221" t="s">
        <v>307</v>
      </c>
      <c r="G119" s="222" t="s">
        <v>131</v>
      </c>
      <c r="H119" s="223">
        <v>1</v>
      </c>
      <c r="I119" s="224"/>
      <c r="J119" s="225">
        <f>ROUND(I119*H119,2)</f>
        <v>0</v>
      </c>
      <c r="K119" s="226"/>
      <c r="L119" s="227"/>
      <c r="M119" s="228" t="s">
        <v>1</v>
      </c>
      <c r="N119" s="229" t="s">
        <v>45</v>
      </c>
      <c r="O119" s="91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2" t="s">
        <v>132</v>
      </c>
      <c r="AT119" s="232" t="s">
        <v>128</v>
      </c>
      <c r="AU119" s="232" t="s">
        <v>88</v>
      </c>
      <c r="AY119" s="17" t="s">
        <v>125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17" t="s">
        <v>88</v>
      </c>
      <c r="BK119" s="233">
        <f>ROUND(I119*H119,2)</f>
        <v>0</v>
      </c>
      <c r="BL119" s="17" t="s">
        <v>133</v>
      </c>
      <c r="BM119" s="232" t="s">
        <v>90</v>
      </c>
    </row>
    <row r="120" s="2" customFormat="1">
      <c r="A120" s="38"/>
      <c r="B120" s="39"/>
      <c r="C120" s="40"/>
      <c r="D120" s="234" t="s">
        <v>134</v>
      </c>
      <c r="E120" s="40"/>
      <c r="F120" s="235" t="s">
        <v>307</v>
      </c>
      <c r="G120" s="40"/>
      <c r="H120" s="40"/>
      <c r="I120" s="236"/>
      <c r="J120" s="40"/>
      <c r="K120" s="40"/>
      <c r="L120" s="44"/>
      <c r="M120" s="237"/>
      <c r="N120" s="238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134</v>
      </c>
      <c r="AU120" s="17" t="s">
        <v>88</v>
      </c>
    </row>
    <row r="121" s="2" customFormat="1">
      <c r="A121" s="38"/>
      <c r="B121" s="39"/>
      <c r="C121" s="40"/>
      <c r="D121" s="234" t="s">
        <v>135</v>
      </c>
      <c r="E121" s="40"/>
      <c r="F121" s="239" t="s">
        <v>308</v>
      </c>
      <c r="G121" s="40"/>
      <c r="H121" s="40"/>
      <c r="I121" s="236"/>
      <c r="J121" s="40"/>
      <c r="K121" s="40"/>
      <c r="L121" s="44"/>
      <c r="M121" s="237"/>
      <c r="N121" s="238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135</v>
      </c>
      <c r="AU121" s="17" t="s">
        <v>88</v>
      </c>
    </row>
    <row r="122" s="2" customFormat="1" ht="24.15" customHeight="1">
      <c r="A122" s="38"/>
      <c r="B122" s="39"/>
      <c r="C122" s="219" t="s">
        <v>90</v>
      </c>
      <c r="D122" s="219" t="s">
        <v>128</v>
      </c>
      <c r="E122" s="220" t="s">
        <v>309</v>
      </c>
      <c r="F122" s="221" t="s">
        <v>310</v>
      </c>
      <c r="G122" s="222" t="s">
        <v>131</v>
      </c>
      <c r="H122" s="223">
        <v>1</v>
      </c>
      <c r="I122" s="224"/>
      <c r="J122" s="225">
        <f>ROUND(I122*H122,2)</f>
        <v>0</v>
      </c>
      <c r="K122" s="226"/>
      <c r="L122" s="227"/>
      <c r="M122" s="228" t="s">
        <v>1</v>
      </c>
      <c r="N122" s="229" t="s">
        <v>45</v>
      </c>
      <c r="O122" s="91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2" t="s">
        <v>132</v>
      </c>
      <c r="AT122" s="232" t="s">
        <v>128</v>
      </c>
      <c r="AU122" s="232" t="s">
        <v>88</v>
      </c>
      <c r="AY122" s="17" t="s">
        <v>125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7" t="s">
        <v>88</v>
      </c>
      <c r="BK122" s="233">
        <f>ROUND(I122*H122,2)</f>
        <v>0</v>
      </c>
      <c r="BL122" s="17" t="s">
        <v>133</v>
      </c>
      <c r="BM122" s="232" t="s">
        <v>133</v>
      </c>
    </row>
    <row r="123" s="2" customFormat="1">
      <c r="A123" s="38"/>
      <c r="B123" s="39"/>
      <c r="C123" s="40"/>
      <c r="D123" s="234" t="s">
        <v>134</v>
      </c>
      <c r="E123" s="40"/>
      <c r="F123" s="235" t="s">
        <v>310</v>
      </c>
      <c r="G123" s="40"/>
      <c r="H123" s="40"/>
      <c r="I123" s="236"/>
      <c r="J123" s="40"/>
      <c r="K123" s="40"/>
      <c r="L123" s="44"/>
      <c r="M123" s="237"/>
      <c r="N123" s="238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134</v>
      </c>
      <c r="AU123" s="17" t="s">
        <v>88</v>
      </c>
    </row>
    <row r="124" s="2" customFormat="1">
      <c r="A124" s="38"/>
      <c r="B124" s="39"/>
      <c r="C124" s="40"/>
      <c r="D124" s="234" t="s">
        <v>135</v>
      </c>
      <c r="E124" s="40"/>
      <c r="F124" s="239" t="s">
        <v>308</v>
      </c>
      <c r="G124" s="40"/>
      <c r="H124" s="40"/>
      <c r="I124" s="236"/>
      <c r="J124" s="40"/>
      <c r="K124" s="40"/>
      <c r="L124" s="44"/>
      <c r="M124" s="237"/>
      <c r="N124" s="238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88</v>
      </c>
    </row>
    <row r="125" s="2" customFormat="1" ht="16.5" customHeight="1">
      <c r="A125" s="38"/>
      <c r="B125" s="39"/>
      <c r="C125" s="219" t="s">
        <v>140</v>
      </c>
      <c r="D125" s="219" t="s">
        <v>128</v>
      </c>
      <c r="E125" s="220" t="s">
        <v>311</v>
      </c>
      <c r="F125" s="221" t="s">
        <v>312</v>
      </c>
      <c r="G125" s="222" t="s">
        <v>131</v>
      </c>
      <c r="H125" s="223">
        <v>1</v>
      </c>
      <c r="I125" s="224"/>
      <c r="J125" s="225">
        <f>ROUND(I125*H125,2)</f>
        <v>0</v>
      </c>
      <c r="K125" s="226"/>
      <c r="L125" s="227"/>
      <c r="M125" s="228" t="s">
        <v>1</v>
      </c>
      <c r="N125" s="229" t="s">
        <v>45</v>
      </c>
      <c r="O125" s="91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2" t="s">
        <v>132</v>
      </c>
      <c r="AT125" s="232" t="s">
        <v>128</v>
      </c>
      <c r="AU125" s="232" t="s">
        <v>88</v>
      </c>
      <c r="AY125" s="17" t="s">
        <v>125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7" t="s">
        <v>88</v>
      </c>
      <c r="BK125" s="233">
        <f>ROUND(I125*H125,2)</f>
        <v>0</v>
      </c>
      <c r="BL125" s="17" t="s">
        <v>133</v>
      </c>
      <c r="BM125" s="232" t="s">
        <v>144</v>
      </c>
    </row>
    <row r="126" s="2" customFormat="1">
      <c r="A126" s="38"/>
      <c r="B126" s="39"/>
      <c r="C126" s="40"/>
      <c r="D126" s="234" t="s">
        <v>134</v>
      </c>
      <c r="E126" s="40"/>
      <c r="F126" s="235" t="s">
        <v>312</v>
      </c>
      <c r="G126" s="40"/>
      <c r="H126" s="40"/>
      <c r="I126" s="236"/>
      <c r="J126" s="40"/>
      <c r="K126" s="40"/>
      <c r="L126" s="44"/>
      <c r="M126" s="237"/>
      <c r="N126" s="23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134</v>
      </c>
      <c r="AU126" s="17" t="s">
        <v>88</v>
      </c>
    </row>
    <row r="127" s="2" customFormat="1">
      <c r="A127" s="38"/>
      <c r="B127" s="39"/>
      <c r="C127" s="40"/>
      <c r="D127" s="234" t="s">
        <v>135</v>
      </c>
      <c r="E127" s="40"/>
      <c r="F127" s="239" t="s">
        <v>313</v>
      </c>
      <c r="G127" s="40"/>
      <c r="H127" s="40"/>
      <c r="I127" s="236"/>
      <c r="J127" s="40"/>
      <c r="K127" s="40"/>
      <c r="L127" s="44"/>
      <c r="M127" s="237"/>
      <c r="N127" s="238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88</v>
      </c>
    </row>
    <row r="128" s="2" customFormat="1" ht="24.15" customHeight="1">
      <c r="A128" s="38"/>
      <c r="B128" s="39"/>
      <c r="C128" s="219" t="s">
        <v>133</v>
      </c>
      <c r="D128" s="219" t="s">
        <v>128</v>
      </c>
      <c r="E128" s="220" t="s">
        <v>314</v>
      </c>
      <c r="F128" s="221" t="s">
        <v>315</v>
      </c>
      <c r="G128" s="222" t="s">
        <v>143</v>
      </c>
      <c r="H128" s="223">
        <v>24</v>
      </c>
      <c r="I128" s="224"/>
      <c r="J128" s="225">
        <f>ROUND(I128*H128,2)</f>
        <v>0</v>
      </c>
      <c r="K128" s="226"/>
      <c r="L128" s="227"/>
      <c r="M128" s="228" t="s">
        <v>1</v>
      </c>
      <c r="N128" s="229" t="s">
        <v>45</v>
      </c>
      <c r="O128" s="91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2" t="s">
        <v>132</v>
      </c>
      <c r="AT128" s="232" t="s">
        <v>128</v>
      </c>
      <c r="AU128" s="232" t="s">
        <v>88</v>
      </c>
      <c r="AY128" s="17" t="s">
        <v>125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7" t="s">
        <v>88</v>
      </c>
      <c r="BK128" s="233">
        <f>ROUND(I128*H128,2)</f>
        <v>0</v>
      </c>
      <c r="BL128" s="17" t="s">
        <v>133</v>
      </c>
      <c r="BM128" s="232" t="s">
        <v>132</v>
      </c>
    </row>
    <row r="129" s="2" customFormat="1">
      <c r="A129" s="38"/>
      <c r="B129" s="39"/>
      <c r="C129" s="40"/>
      <c r="D129" s="234" t="s">
        <v>134</v>
      </c>
      <c r="E129" s="40"/>
      <c r="F129" s="235" t="s">
        <v>315</v>
      </c>
      <c r="G129" s="40"/>
      <c r="H129" s="40"/>
      <c r="I129" s="236"/>
      <c r="J129" s="40"/>
      <c r="K129" s="40"/>
      <c r="L129" s="44"/>
      <c r="M129" s="237"/>
      <c r="N129" s="23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134</v>
      </c>
      <c r="AU129" s="17" t="s">
        <v>88</v>
      </c>
    </row>
    <row r="130" s="2" customFormat="1">
      <c r="A130" s="38"/>
      <c r="B130" s="39"/>
      <c r="C130" s="40"/>
      <c r="D130" s="234" t="s">
        <v>135</v>
      </c>
      <c r="E130" s="40"/>
      <c r="F130" s="239" t="s">
        <v>145</v>
      </c>
      <c r="G130" s="40"/>
      <c r="H130" s="40"/>
      <c r="I130" s="236"/>
      <c r="J130" s="40"/>
      <c r="K130" s="40"/>
      <c r="L130" s="44"/>
      <c r="M130" s="237"/>
      <c r="N130" s="23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88</v>
      </c>
    </row>
    <row r="131" s="2" customFormat="1" ht="24.15" customHeight="1">
      <c r="A131" s="38"/>
      <c r="B131" s="39"/>
      <c r="C131" s="219" t="s">
        <v>148</v>
      </c>
      <c r="D131" s="219" t="s">
        <v>128</v>
      </c>
      <c r="E131" s="220" t="s">
        <v>316</v>
      </c>
      <c r="F131" s="221" t="s">
        <v>317</v>
      </c>
      <c r="G131" s="222" t="s">
        <v>143</v>
      </c>
      <c r="H131" s="223">
        <v>4</v>
      </c>
      <c r="I131" s="224"/>
      <c r="J131" s="225">
        <f>ROUND(I131*H131,2)</f>
        <v>0</v>
      </c>
      <c r="K131" s="226"/>
      <c r="L131" s="227"/>
      <c r="M131" s="228" t="s">
        <v>1</v>
      </c>
      <c r="N131" s="229" t="s">
        <v>45</v>
      </c>
      <c r="O131" s="91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2" t="s">
        <v>132</v>
      </c>
      <c r="AT131" s="232" t="s">
        <v>128</v>
      </c>
      <c r="AU131" s="232" t="s">
        <v>88</v>
      </c>
      <c r="AY131" s="17" t="s">
        <v>125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7" t="s">
        <v>88</v>
      </c>
      <c r="BK131" s="233">
        <f>ROUND(I131*H131,2)</f>
        <v>0</v>
      </c>
      <c r="BL131" s="17" t="s">
        <v>133</v>
      </c>
      <c r="BM131" s="232" t="s">
        <v>151</v>
      </c>
    </row>
    <row r="132" s="2" customFormat="1">
      <c r="A132" s="38"/>
      <c r="B132" s="39"/>
      <c r="C132" s="40"/>
      <c r="D132" s="234" t="s">
        <v>134</v>
      </c>
      <c r="E132" s="40"/>
      <c r="F132" s="235" t="s">
        <v>317</v>
      </c>
      <c r="G132" s="40"/>
      <c r="H132" s="40"/>
      <c r="I132" s="236"/>
      <c r="J132" s="40"/>
      <c r="K132" s="40"/>
      <c r="L132" s="44"/>
      <c r="M132" s="237"/>
      <c r="N132" s="23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134</v>
      </c>
      <c r="AU132" s="17" t="s">
        <v>88</v>
      </c>
    </row>
    <row r="133" s="2" customFormat="1">
      <c r="A133" s="38"/>
      <c r="B133" s="39"/>
      <c r="C133" s="40"/>
      <c r="D133" s="234" t="s">
        <v>135</v>
      </c>
      <c r="E133" s="40"/>
      <c r="F133" s="239" t="s">
        <v>152</v>
      </c>
      <c r="G133" s="40"/>
      <c r="H133" s="40"/>
      <c r="I133" s="236"/>
      <c r="J133" s="40"/>
      <c r="K133" s="40"/>
      <c r="L133" s="44"/>
      <c r="M133" s="237"/>
      <c r="N133" s="23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88</v>
      </c>
    </row>
    <row r="134" s="2" customFormat="1" ht="24.15" customHeight="1">
      <c r="A134" s="38"/>
      <c r="B134" s="39"/>
      <c r="C134" s="219" t="s">
        <v>144</v>
      </c>
      <c r="D134" s="219" t="s">
        <v>128</v>
      </c>
      <c r="E134" s="220" t="s">
        <v>318</v>
      </c>
      <c r="F134" s="221" t="s">
        <v>319</v>
      </c>
      <c r="G134" s="222" t="s">
        <v>143</v>
      </c>
      <c r="H134" s="223">
        <v>16</v>
      </c>
      <c r="I134" s="224"/>
      <c r="J134" s="225">
        <f>ROUND(I134*H134,2)</f>
        <v>0</v>
      </c>
      <c r="K134" s="226"/>
      <c r="L134" s="227"/>
      <c r="M134" s="228" t="s">
        <v>1</v>
      </c>
      <c r="N134" s="229" t="s">
        <v>45</v>
      </c>
      <c r="O134" s="91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2" t="s">
        <v>132</v>
      </c>
      <c r="AT134" s="232" t="s">
        <v>128</v>
      </c>
      <c r="AU134" s="232" t="s">
        <v>88</v>
      </c>
      <c r="AY134" s="17" t="s">
        <v>125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7" t="s">
        <v>88</v>
      </c>
      <c r="BK134" s="233">
        <f>ROUND(I134*H134,2)</f>
        <v>0</v>
      </c>
      <c r="BL134" s="17" t="s">
        <v>133</v>
      </c>
      <c r="BM134" s="232" t="s">
        <v>155</v>
      </c>
    </row>
    <row r="135" s="2" customFormat="1">
      <c r="A135" s="38"/>
      <c r="B135" s="39"/>
      <c r="C135" s="40"/>
      <c r="D135" s="234" t="s">
        <v>134</v>
      </c>
      <c r="E135" s="40"/>
      <c r="F135" s="235" t="s">
        <v>319</v>
      </c>
      <c r="G135" s="40"/>
      <c r="H135" s="40"/>
      <c r="I135" s="236"/>
      <c r="J135" s="40"/>
      <c r="K135" s="40"/>
      <c r="L135" s="44"/>
      <c r="M135" s="237"/>
      <c r="N135" s="23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88</v>
      </c>
    </row>
    <row r="136" s="2" customFormat="1">
      <c r="A136" s="38"/>
      <c r="B136" s="39"/>
      <c r="C136" s="40"/>
      <c r="D136" s="234" t="s">
        <v>135</v>
      </c>
      <c r="E136" s="40"/>
      <c r="F136" s="239" t="s">
        <v>152</v>
      </c>
      <c r="G136" s="40"/>
      <c r="H136" s="40"/>
      <c r="I136" s="236"/>
      <c r="J136" s="40"/>
      <c r="K136" s="40"/>
      <c r="L136" s="44"/>
      <c r="M136" s="237"/>
      <c r="N136" s="23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88</v>
      </c>
    </row>
    <row r="137" s="2" customFormat="1" ht="24.15" customHeight="1">
      <c r="A137" s="38"/>
      <c r="B137" s="39"/>
      <c r="C137" s="219" t="s">
        <v>156</v>
      </c>
      <c r="D137" s="219" t="s">
        <v>128</v>
      </c>
      <c r="E137" s="220" t="s">
        <v>320</v>
      </c>
      <c r="F137" s="221" t="s">
        <v>321</v>
      </c>
      <c r="G137" s="222" t="s">
        <v>143</v>
      </c>
      <c r="H137" s="223">
        <v>40</v>
      </c>
      <c r="I137" s="224"/>
      <c r="J137" s="225">
        <f>ROUND(I137*H137,2)</f>
        <v>0</v>
      </c>
      <c r="K137" s="226"/>
      <c r="L137" s="227"/>
      <c r="M137" s="228" t="s">
        <v>1</v>
      </c>
      <c r="N137" s="229" t="s">
        <v>45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132</v>
      </c>
      <c r="AT137" s="232" t="s">
        <v>128</v>
      </c>
      <c r="AU137" s="232" t="s">
        <v>88</v>
      </c>
      <c r="AY137" s="17" t="s">
        <v>125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88</v>
      </c>
      <c r="BK137" s="233">
        <f>ROUND(I137*H137,2)</f>
        <v>0</v>
      </c>
      <c r="BL137" s="17" t="s">
        <v>133</v>
      </c>
      <c r="BM137" s="232" t="s">
        <v>159</v>
      </c>
    </row>
    <row r="138" s="2" customFormat="1">
      <c r="A138" s="38"/>
      <c r="B138" s="39"/>
      <c r="C138" s="40"/>
      <c r="D138" s="234" t="s">
        <v>134</v>
      </c>
      <c r="E138" s="40"/>
      <c r="F138" s="235" t="s">
        <v>321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134</v>
      </c>
      <c r="AU138" s="17" t="s">
        <v>88</v>
      </c>
    </row>
    <row r="139" s="2" customFormat="1">
      <c r="A139" s="38"/>
      <c r="B139" s="39"/>
      <c r="C139" s="40"/>
      <c r="D139" s="234" t="s">
        <v>135</v>
      </c>
      <c r="E139" s="40"/>
      <c r="F139" s="239" t="s">
        <v>145</v>
      </c>
      <c r="G139" s="40"/>
      <c r="H139" s="40"/>
      <c r="I139" s="236"/>
      <c r="J139" s="40"/>
      <c r="K139" s="40"/>
      <c r="L139" s="44"/>
      <c r="M139" s="237"/>
      <c r="N139" s="238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88</v>
      </c>
    </row>
    <row r="140" s="2" customFormat="1" ht="24.15" customHeight="1">
      <c r="A140" s="38"/>
      <c r="B140" s="39"/>
      <c r="C140" s="219" t="s">
        <v>132</v>
      </c>
      <c r="D140" s="219" t="s">
        <v>128</v>
      </c>
      <c r="E140" s="220" t="s">
        <v>322</v>
      </c>
      <c r="F140" s="221" t="s">
        <v>323</v>
      </c>
      <c r="G140" s="222" t="s">
        <v>143</v>
      </c>
      <c r="H140" s="223">
        <v>4</v>
      </c>
      <c r="I140" s="224"/>
      <c r="J140" s="225">
        <f>ROUND(I140*H140,2)</f>
        <v>0</v>
      </c>
      <c r="K140" s="226"/>
      <c r="L140" s="227"/>
      <c r="M140" s="228" t="s">
        <v>1</v>
      </c>
      <c r="N140" s="229" t="s">
        <v>45</v>
      </c>
      <c r="O140" s="91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2" t="s">
        <v>132</v>
      </c>
      <c r="AT140" s="232" t="s">
        <v>128</v>
      </c>
      <c r="AU140" s="232" t="s">
        <v>88</v>
      </c>
      <c r="AY140" s="17" t="s">
        <v>125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7" t="s">
        <v>88</v>
      </c>
      <c r="BK140" s="233">
        <f>ROUND(I140*H140,2)</f>
        <v>0</v>
      </c>
      <c r="BL140" s="17" t="s">
        <v>133</v>
      </c>
      <c r="BM140" s="232" t="s">
        <v>162</v>
      </c>
    </row>
    <row r="141" s="2" customFormat="1">
      <c r="A141" s="38"/>
      <c r="B141" s="39"/>
      <c r="C141" s="40"/>
      <c r="D141" s="234" t="s">
        <v>134</v>
      </c>
      <c r="E141" s="40"/>
      <c r="F141" s="235" t="s">
        <v>323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134</v>
      </c>
      <c r="AU141" s="17" t="s">
        <v>88</v>
      </c>
    </row>
    <row r="142" s="2" customFormat="1">
      <c r="A142" s="38"/>
      <c r="B142" s="39"/>
      <c r="C142" s="40"/>
      <c r="D142" s="234" t="s">
        <v>135</v>
      </c>
      <c r="E142" s="40"/>
      <c r="F142" s="239" t="s">
        <v>152</v>
      </c>
      <c r="G142" s="40"/>
      <c r="H142" s="40"/>
      <c r="I142" s="236"/>
      <c r="J142" s="40"/>
      <c r="K142" s="40"/>
      <c r="L142" s="44"/>
      <c r="M142" s="237"/>
      <c r="N142" s="23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88</v>
      </c>
    </row>
    <row r="143" s="2" customFormat="1" ht="24.15" customHeight="1">
      <c r="A143" s="38"/>
      <c r="B143" s="39"/>
      <c r="C143" s="219" t="s">
        <v>163</v>
      </c>
      <c r="D143" s="219" t="s">
        <v>128</v>
      </c>
      <c r="E143" s="220" t="s">
        <v>324</v>
      </c>
      <c r="F143" s="221" t="s">
        <v>325</v>
      </c>
      <c r="G143" s="222" t="s">
        <v>143</v>
      </c>
      <c r="H143" s="223">
        <v>80</v>
      </c>
      <c r="I143" s="224"/>
      <c r="J143" s="225">
        <f>ROUND(I143*H143,2)</f>
        <v>0</v>
      </c>
      <c r="K143" s="226"/>
      <c r="L143" s="227"/>
      <c r="M143" s="228" t="s">
        <v>1</v>
      </c>
      <c r="N143" s="229" t="s">
        <v>45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132</v>
      </c>
      <c r="AT143" s="232" t="s">
        <v>128</v>
      </c>
      <c r="AU143" s="232" t="s">
        <v>88</v>
      </c>
      <c r="AY143" s="17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88</v>
      </c>
      <c r="BK143" s="233">
        <f>ROUND(I143*H143,2)</f>
        <v>0</v>
      </c>
      <c r="BL143" s="17" t="s">
        <v>133</v>
      </c>
      <c r="BM143" s="232" t="s">
        <v>166</v>
      </c>
    </row>
    <row r="144" s="2" customFormat="1">
      <c r="A144" s="38"/>
      <c r="B144" s="39"/>
      <c r="C144" s="40"/>
      <c r="D144" s="234" t="s">
        <v>134</v>
      </c>
      <c r="E144" s="40"/>
      <c r="F144" s="235" t="s">
        <v>325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134</v>
      </c>
      <c r="AU144" s="17" t="s">
        <v>88</v>
      </c>
    </row>
    <row r="145" s="2" customFormat="1">
      <c r="A145" s="38"/>
      <c r="B145" s="39"/>
      <c r="C145" s="40"/>
      <c r="D145" s="234" t="s">
        <v>135</v>
      </c>
      <c r="E145" s="40"/>
      <c r="F145" s="239" t="s">
        <v>152</v>
      </c>
      <c r="G145" s="40"/>
      <c r="H145" s="40"/>
      <c r="I145" s="236"/>
      <c r="J145" s="40"/>
      <c r="K145" s="40"/>
      <c r="L145" s="44"/>
      <c r="M145" s="237"/>
      <c r="N145" s="23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88</v>
      </c>
    </row>
    <row r="146" s="2" customFormat="1" ht="24.15" customHeight="1">
      <c r="A146" s="38"/>
      <c r="B146" s="39"/>
      <c r="C146" s="219" t="s">
        <v>151</v>
      </c>
      <c r="D146" s="219" t="s">
        <v>128</v>
      </c>
      <c r="E146" s="220" t="s">
        <v>326</v>
      </c>
      <c r="F146" s="221" t="s">
        <v>327</v>
      </c>
      <c r="G146" s="222" t="s">
        <v>143</v>
      </c>
      <c r="H146" s="223">
        <v>5</v>
      </c>
      <c r="I146" s="224"/>
      <c r="J146" s="225">
        <f>ROUND(I146*H146,2)</f>
        <v>0</v>
      </c>
      <c r="K146" s="226"/>
      <c r="L146" s="227"/>
      <c r="M146" s="228" t="s">
        <v>1</v>
      </c>
      <c r="N146" s="229" t="s">
        <v>45</v>
      </c>
      <c r="O146" s="91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2" t="s">
        <v>132</v>
      </c>
      <c r="AT146" s="232" t="s">
        <v>128</v>
      </c>
      <c r="AU146" s="232" t="s">
        <v>88</v>
      </c>
      <c r="AY146" s="17" t="s">
        <v>125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7" t="s">
        <v>88</v>
      </c>
      <c r="BK146" s="233">
        <f>ROUND(I146*H146,2)</f>
        <v>0</v>
      </c>
      <c r="BL146" s="17" t="s">
        <v>133</v>
      </c>
      <c r="BM146" s="232" t="s">
        <v>169</v>
      </c>
    </row>
    <row r="147" s="2" customFormat="1">
      <c r="A147" s="38"/>
      <c r="B147" s="39"/>
      <c r="C147" s="40"/>
      <c r="D147" s="234" t="s">
        <v>134</v>
      </c>
      <c r="E147" s="40"/>
      <c r="F147" s="235" t="s">
        <v>328</v>
      </c>
      <c r="G147" s="40"/>
      <c r="H147" s="40"/>
      <c r="I147" s="236"/>
      <c r="J147" s="40"/>
      <c r="K147" s="40"/>
      <c r="L147" s="44"/>
      <c r="M147" s="237"/>
      <c r="N147" s="23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134</v>
      </c>
      <c r="AU147" s="17" t="s">
        <v>88</v>
      </c>
    </row>
    <row r="148" s="2" customFormat="1">
      <c r="A148" s="38"/>
      <c r="B148" s="39"/>
      <c r="C148" s="40"/>
      <c r="D148" s="234" t="s">
        <v>135</v>
      </c>
      <c r="E148" s="40"/>
      <c r="F148" s="239" t="s">
        <v>152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88</v>
      </c>
    </row>
    <row r="149" s="2" customFormat="1" ht="24.15" customHeight="1">
      <c r="A149" s="38"/>
      <c r="B149" s="39"/>
      <c r="C149" s="219" t="s">
        <v>170</v>
      </c>
      <c r="D149" s="219" t="s">
        <v>128</v>
      </c>
      <c r="E149" s="220" t="s">
        <v>329</v>
      </c>
      <c r="F149" s="221" t="s">
        <v>330</v>
      </c>
      <c r="G149" s="222" t="s">
        <v>143</v>
      </c>
      <c r="H149" s="223">
        <v>4</v>
      </c>
      <c r="I149" s="224"/>
      <c r="J149" s="225">
        <f>ROUND(I149*H149,2)</f>
        <v>0</v>
      </c>
      <c r="K149" s="226"/>
      <c r="L149" s="227"/>
      <c r="M149" s="228" t="s">
        <v>1</v>
      </c>
      <c r="N149" s="229" t="s">
        <v>45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132</v>
      </c>
      <c r="AT149" s="232" t="s">
        <v>128</v>
      </c>
      <c r="AU149" s="232" t="s">
        <v>88</v>
      </c>
      <c r="AY149" s="17" t="s">
        <v>125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88</v>
      </c>
      <c r="BK149" s="233">
        <f>ROUND(I149*H149,2)</f>
        <v>0</v>
      </c>
      <c r="BL149" s="17" t="s">
        <v>133</v>
      </c>
      <c r="BM149" s="232" t="s">
        <v>173</v>
      </c>
    </row>
    <row r="150" s="2" customFormat="1">
      <c r="A150" s="38"/>
      <c r="B150" s="39"/>
      <c r="C150" s="40"/>
      <c r="D150" s="234" t="s">
        <v>134</v>
      </c>
      <c r="E150" s="40"/>
      <c r="F150" s="235" t="s">
        <v>331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134</v>
      </c>
      <c r="AU150" s="17" t="s">
        <v>88</v>
      </c>
    </row>
    <row r="151" s="2" customFormat="1">
      <c r="A151" s="38"/>
      <c r="B151" s="39"/>
      <c r="C151" s="40"/>
      <c r="D151" s="234" t="s">
        <v>135</v>
      </c>
      <c r="E151" s="40"/>
      <c r="F151" s="239" t="s">
        <v>152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135</v>
      </c>
      <c r="AU151" s="17" t="s">
        <v>88</v>
      </c>
    </row>
    <row r="152" s="2" customFormat="1" ht="21.75" customHeight="1">
      <c r="A152" s="38"/>
      <c r="B152" s="39"/>
      <c r="C152" s="240" t="s">
        <v>155</v>
      </c>
      <c r="D152" s="240" t="s">
        <v>174</v>
      </c>
      <c r="E152" s="241" t="s">
        <v>332</v>
      </c>
      <c r="F152" s="242" t="s">
        <v>333</v>
      </c>
      <c r="G152" s="243" t="s">
        <v>177</v>
      </c>
      <c r="H152" s="244">
        <v>334.80000000000001</v>
      </c>
      <c r="I152" s="245"/>
      <c r="J152" s="246">
        <f>ROUND(I152*H152,2)</f>
        <v>0</v>
      </c>
      <c r="K152" s="247"/>
      <c r="L152" s="44"/>
      <c r="M152" s="248" t="s">
        <v>1</v>
      </c>
      <c r="N152" s="249" t="s">
        <v>45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133</v>
      </c>
      <c r="AT152" s="232" t="s">
        <v>174</v>
      </c>
      <c r="AU152" s="232" t="s">
        <v>88</v>
      </c>
      <c r="AY152" s="17" t="s">
        <v>125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88</v>
      </c>
      <c r="BK152" s="233">
        <f>ROUND(I152*H152,2)</f>
        <v>0</v>
      </c>
      <c r="BL152" s="17" t="s">
        <v>133</v>
      </c>
      <c r="BM152" s="232" t="s">
        <v>178</v>
      </c>
    </row>
    <row r="153" s="2" customFormat="1">
      <c r="A153" s="38"/>
      <c r="B153" s="39"/>
      <c r="C153" s="40"/>
      <c r="D153" s="234" t="s">
        <v>134</v>
      </c>
      <c r="E153" s="40"/>
      <c r="F153" s="235" t="s">
        <v>333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134</v>
      </c>
      <c r="AU153" s="17" t="s">
        <v>88</v>
      </c>
    </row>
    <row r="154" s="2" customFormat="1">
      <c r="A154" s="38"/>
      <c r="B154" s="39"/>
      <c r="C154" s="40"/>
      <c r="D154" s="234" t="s">
        <v>135</v>
      </c>
      <c r="E154" s="40"/>
      <c r="F154" s="239" t="s">
        <v>334</v>
      </c>
      <c r="G154" s="40"/>
      <c r="H154" s="40"/>
      <c r="I154" s="236"/>
      <c r="J154" s="40"/>
      <c r="K154" s="40"/>
      <c r="L154" s="44"/>
      <c r="M154" s="237"/>
      <c r="N154" s="23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88</v>
      </c>
    </row>
    <row r="155" s="13" customFormat="1">
      <c r="A155" s="13"/>
      <c r="B155" s="250"/>
      <c r="C155" s="251"/>
      <c r="D155" s="234" t="s">
        <v>180</v>
      </c>
      <c r="E155" s="252" t="s">
        <v>1</v>
      </c>
      <c r="F155" s="253" t="s">
        <v>335</v>
      </c>
      <c r="G155" s="251"/>
      <c r="H155" s="254">
        <v>28.699999999999999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180</v>
      </c>
      <c r="AU155" s="260" t="s">
        <v>88</v>
      </c>
      <c r="AV155" s="13" t="s">
        <v>90</v>
      </c>
      <c r="AW155" s="13" t="s">
        <v>35</v>
      </c>
      <c r="AX155" s="13" t="s">
        <v>80</v>
      </c>
      <c r="AY155" s="260" t="s">
        <v>125</v>
      </c>
    </row>
    <row r="156" s="13" customFormat="1">
      <c r="A156" s="13"/>
      <c r="B156" s="250"/>
      <c r="C156" s="251"/>
      <c r="D156" s="234" t="s">
        <v>180</v>
      </c>
      <c r="E156" s="252" t="s">
        <v>1</v>
      </c>
      <c r="F156" s="253" t="s">
        <v>336</v>
      </c>
      <c r="G156" s="251"/>
      <c r="H156" s="254">
        <v>58.399999999999999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180</v>
      </c>
      <c r="AU156" s="260" t="s">
        <v>88</v>
      </c>
      <c r="AV156" s="13" t="s">
        <v>90</v>
      </c>
      <c r="AW156" s="13" t="s">
        <v>35</v>
      </c>
      <c r="AX156" s="13" t="s">
        <v>80</v>
      </c>
      <c r="AY156" s="260" t="s">
        <v>125</v>
      </c>
    </row>
    <row r="157" s="13" customFormat="1">
      <c r="A157" s="13"/>
      <c r="B157" s="250"/>
      <c r="C157" s="251"/>
      <c r="D157" s="234" t="s">
        <v>180</v>
      </c>
      <c r="E157" s="252" t="s">
        <v>1</v>
      </c>
      <c r="F157" s="253" t="s">
        <v>337</v>
      </c>
      <c r="G157" s="251"/>
      <c r="H157" s="254">
        <v>232.19999999999999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180</v>
      </c>
      <c r="AU157" s="260" t="s">
        <v>88</v>
      </c>
      <c r="AV157" s="13" t="s">
        <v>90</v>
      </c>
      <c r="AW157" s="13" t="s">
        <v>35</v>
      </c>
      <c r="AX157" s="13" t="s">
        <v>80</v>
      </c>
      <c r="AY157" s="260" t="s">
        <v>125</v>
      </c>
    </row>
    <row r="158" s="13" customFormat="1">
      <c r="A158" s="13"/>
      <c r="B158" s="250"/>
      <c r="C158" s="251"/>
      <c r="D158" s="234" t="s">
        <v>180</v>
      </c>
      <c r="E158" s="252" t="s">
        <v>1</v>
      </c>
      <c r="F158" s="253" t="s">
        <v>338</v>
      </c>
      <c r="G158" s="251"/>
      <c r="H158" s="254">
        <v>15.5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180</v>
      </c>
      <c r="AU158" s="260" t="s">
        <v>88</v>
      </c>
      <c r="AV158" s="13" t="s">
        <v>90</v>
      </c>
      <c r="AW158" s="13" t="s">
        <v>35</v>
      </c>
      <c r="AX158" s="13" t="s">
        <v>80</v>
      </c>
      <c r="AY158" s="260" t="s">
        <v>125</v>
      </c>
    </row>
    <row r="159" s="14" customFormat="1">
      <c r="A159" s="14"/>
      <c r="B159" s="261"/>
      <c r="C159" s="262"/>
      <c r="D159" s="234" t="s">
        <v>180</v>
      </c>
      <c r="E159" s="263" t="s">
        <v>1</v>
      </c>
      <c r="F159" s="264" t="s">
        <v>188</v>
      </c>
      <c r="G159" s="262"/>
      <c r="H159" s="265">
        <v>334.79999999999995</v>
      </c>
      <c r="I159" s="266"/>
      <c r="J159" s="262"/>
      <c r="K159" s="262"/>
      <c r="L159" s="267"/>
      <c r="M159" s="282"/>
      <c r="N159" s="283"/>
      <c r="O159" s="283"/>
      <c r="P159" s="283"/>
      <c r="Q159" s="283"/>
      <c r="R159" s="283"/>
      <c r="S159" s="283"/>
      <c r="T159" s="28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180</v>
      </c>
      <c r="AU159" s="271" t="s">
        <v>88</v>
      </c>
      <c r="AV159" s="14" t="s">
        <v>133</v>
      </c>
      <c r="AW159" s="14" t="s">
        <v>35</v>
      </c>
      <c r="AX159" s="14" t="s">
        <v>88</v>
      </c>
      <c r="AY159" s="271" t="s">
        <v>125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ItgKBdzTVEBAPTwj6PQGu44yhTKOlr0lCcAxej8lOJwRK4Y7IjIZCT3O3SYt1hp7AVjPUuUKoNb8PG+fko9ttA==" hashValue="n4d/jXmpB8rrY60rdoB5/NSnMSFEaKvDC9AwcBskdImAFUjJ6mq3segdztEueKE6wcwr6rrzaxgP/TGakH+lEQ==" algorithmName="SHA-512" password="CC35"/>
  <autoFilter ref="C116:K15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hidden="1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VD SEDLICE - REKONSTRUKCE UZÁVĚRŮ SPONÍ VÝPUSTI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339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20. 9. 2022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27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28</v>
      </c>
      <c r="F15" s="38"/>
      <c r="G15" s="38"/>
      <c r="H15" s="38"/>
      <c r="I15" s="140" t="s">
        <v>29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26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26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ROUND((SUM(BE121:BE160)),  2)</f>
        <v>0</v>
      </c>
      <c r="G33" s="38"/>
      <c r="H33" s="38"/>
      <c r="I33" s="155">
        <v>0.20999999999999999</v>
      </c>
      <c r="J33" s="154">
        <f>ROUND(((SUM(BE121:BE160))*I33),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46</v>
      </c>
      <c r="F34" s="154">
        <f>ROUND((SUM(BF121:BF160)),  2)</f>
        <v>0</v>
      </c>
      <c r="G34" s="38"/>
      <c r="H34" s="38"/>
      <c r="I34" s="155">
        <v>0.14999999999999999</v>
      </c>
      <c r="J34" s="154">
        <f>ROUND(((SUM(BF121:BF160))*I34),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ROUND((SUM(BG121:BG160)),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ROUND((SUM(BH121:BH160)),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ROUND((SUM(BI121:BI160)),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VD SEDLICE - REKONSTRUKCE UZÁVĚRŮ SPONÍ VÝPUSTI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21</v>
      </c>
      <c r="D89" s="40"/>
      <c r="E89" s="40"/>
      <c r="F89" s="27" t="str">
        <f>F12</f>
        <v>Sedlice</v>
      </c>
      <c r="G89" s="40"/>
      <c r="H89" s="40"/>
      <c r="I89" s="32" t="s">
        <v>23</v>
      </c>
      <c r="J89" s="79" t="str">
        <f>IF(J12="","",J12)</f>
        <v>20. 9. 2022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Povodí Vltavy, státní podnik</v>
      </c>
      <c r="G91" s="40"/>
      <c r="H91" s="40"/>
      <c r="I91" s="32" t="s">
        <v>32</v>
      </c>
      <c r="J91" s="36" t="str">
        <f>E21</f>
        <v>SWECO Hydroprojekt,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M.Klimešová,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hidden="1" s="9" customFormat="1" ht="24.96" customHeight="1">
      <c r="A97" s="9"/>
      <c r="B97" s="179"/>
      <c r="C97" s="180"/>
      <c r="D97" s="181" t="s">
        <v>340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341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342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343</v>
      </c>
      <c r="E100" s="188"/>
      <c r="F100" s="188"/>
      <c r="G100" s="188"/>
      <c r="H100" s="188"/>
      <c r="I100" s="188"/>
      <c r="J100" s="189">
        <f>J142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344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VD SEDLICE - REKONSTRUKCE UZÁVĚRŮ SPONÍ VÝPUSTI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101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VON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21</v>
      </c>
      <c r="D115" s="40"/>
      <c r="E115" s="40"/>
      <c r="F115" s="27" t="str">
        <f>F12</f>
        <v>Sedlice</v>
      </c>
      <c r="G115" s="40"/>
      <c r="H115" s="40"/>
      <c r="I115" s="32" t="s">
        <v>23</v>
      </c>
      <c r="J115" s="79" t="str">
        <f>IF(J12="","",J12)</f>
        <v>20. 9. 2022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25</v>
      </c>
      <c r="D117" s="40"/>
      <c r="E117" s="40"/>
      <c r="F117" s="27" t="str">
        <f>E15</f>
        <v>Povodí Vltavy, státní podnik</v>
      </c>
      <c r="G117" s="40"/>
      <c r="H117" s="40"/>
      <c r="I117" s="32" t="s">
        <v>32</v>
      </c>
      <c r="J117" s="36" t="str">
        <f>E21</f>
        <v>SWECO Hydroprojekt,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36</v>
      </c>
      <c r="J118" s="36" t="str">
        <f>E24</f>
        <v>Ing. M.Klimešová, Ph.D.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113</v>
      </c>
      <c r="D120" s="194" t="s">
        <v>65</v>
      </c>
      <c r="E120" s="194" t="s">
        <v>61</v>
      </c>
      <c r="F120" s="194" t="s">
        <v>62</v>
      </c>
      <c r="G120" s="194" t="s">
        <v>114</v>
      </c>
      <c r="H120" s="194" t="s">
        <v>115</v>
      </c>
      <c r="I120" s="194" t="s">
        <v>116</v>
      </c>
      <c r="J120" s="195" t="s">
        <v>105</v>
      </c>
      <c r="K120" s="196" t="s">
        <v>117</v>
      </c>
      <c r="L120" s="197"/>
      <c r="M120" s="100" t="s">
        <v>1</v>
      </c>
      <c r="N120" s="101" t="s">
        <v>44</v>
      </c>
      <c r="O120" s="101" t="s">
        <v>118</v>
      </c>
      <c r="P120" s="101" t="s">
        <v>119</v>
      </c>
      <c r="Q120" s="101" t="s">
        <v>120</v>
      </c>
      <c r="R120" s="101" t="s">
        <v>121</v>
      </c>
      <c r="S120" s="101" t="s">
        <v>122</v>
      </c>
      <c r="T120" s="102" t="s">
        <v>123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124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107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79</v>
      </c>
      <c r="E122" s="206" t="s">
        <v>345</v>
      </c>
      <c r="F122" s="206" t="s">
        <v>98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P123+P132+P142+P154</f>
        <v>0</v>
      </c>
      <c r="Q122" s="211"/>
      <c r="R122" s="212">
        <f>R123+R132+R142+R154</f>
        <v>0</v>
      </c>
      <c r="S122" s="211"/>
      <c r="T122" s="213">
        <f>T123+T132+T142+T154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148</v>
      </c>
      <c r="AT122" s="215" t="s">
        <v>79</v>
      </c>
      <c r="AU122" s="215" t="s">
        <v>80</v>
      </c>
      <c r="AY122" s="214" t="s">
        <v>125</v>
      </c>
      <c r="BK122" s="216">
        <f>BK123+BK132+BK142+BK154</f>
        <v>0</v>
      </c>
    </row>
    <row r="123" s="12" customFormat="1" ht="22.8" customHeight="1">
      <c r="A123" s="12"/>
      <c r="B123" s="203"/>
      <c r="C123" s="204"/>
      <c r="D123" s="205" t="s">
        <v>79</v>
      </c>
      <c r="E123" s="217" t="s">
        <v>346</v>
      </c>
      <c r="F123" s="217" t="s">
        <v>347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0</v>
      </c>
      <c r="S123" s="211"/>
      <c r="T123" s="213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148</v>
      </c>
      <c r="AT123" s="215" t="s">
        <v>79</v>
      </c>
      <c r="AU123" s="215" t="s">
        <v>88</v>
      </c>
      <c r="AY123" s="214" t="s">
        <v>125</v>
      </c>
      <c r="BK123" s="216">
        <f>SUM(BK124:BK131)</f>
        <v>0</v>
      </c>
    </row>
    <row r="124" s="2" customFormat="1" ht="37.8" customHeight="1">
      <c r="A124" s="38"/>
      <c r="B124" s="39"/>
      <c r="C124" s="240" t="s">
        <v>88</v>
      </c>
      <c r="D124" s="240" t="s">
        <v>174</v>
      </c>
      <c r="E124" s="241" t="s">
        <v>348</v>
      </c>
      <c r="F124" s="242" t="s">
        <v>349</v>
      </c>
      <c r="G124" s="243" t="s">
        <v>131</v>
      </c>
      <c r="H124" s="244">
        <v>1</v>
      </c>
      <c r="I124" s="245"/>
      <c r="J124" s="246">
        <f>ROUND(I124*H124,2)</f>
        <v>0</v>
      </c>
      <c r="K124" s="247"/>
      <c r="L124" s="44"/>
      <c r="M124" s="248" t="s">
        <v>1</v>
      </c>
      <c r="N124" s="249" t="s">
        <v>45</v>
      </c>
      <c r="O124" s="91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2" t="s">
        <v>133</v>
      </c>
      <c r="AT124" s="232" t="s">
        <v>174</v>
      </c>
      <c r="AU124" s="232" t="s">
        <v>90</v>
      </c>
      <c r="AY124" s="17" t="s">
        <v>125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7" t="s">
        <v>88</v>
      </c>
      <c r="BK124" s="233">
        <f>ROUND(I124*H124,2)</f>
        <v>0</v>
      </c>
      <c r="BL124" s="17" t="s">
        <v>133</v>
      </c>
      <c r="BM124" s="232" t="s">
        <v>90</v>
      </c>
    </row>
    <row r="125" s="2" customFormat="1">
      <c r="A125" s="38"/>
      <c r="B125" s="39"/>
      <c r="C125" s="40"/>
      <c r="D125" s="234" t="s">
        <v>134</v>
      </c>
      <c r="E125" s="40"/>
      <c r="F125" s="235" t="s">
        <v>349</v>
      </c>
      <c r="G125" s="40"/>
      <c r="H125" s="40"/>
      <c r="I125" s="236"/>
      <c r="J125" s="40"/>
      <c r="K125" s="40"/>
      <c r="L125" s="44"/>
      <c r="M125" s="237"/>
      <c r="N125" s="238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134</v>
      </c>
      <c r="AU125" s="17" t="s">
        <v>90</v>
      </c>
    </row>
    <row r="126" s="2" customFormat="1">
      <c r="A126" s="38"/>
      <c r="B126" s="39"/>
      <c r="C126" s="40"/>
      <c r="D126" s="234" t="s">
        <v>135</v>
      </c>
      <c r="E126" s="40"/>
      <c r="F126" s="239" t="s">
        <v>350</v>
      </c>
      <c r="G126" s="40"/>
      <c r="H126" s="40"/>
      <c r="I126" s="236"/>
      <c r="J126" s="40"/>
      <c r="K126" s="40"/>
      <c r="L126" s="44"/>
      <c r="M126" s="237"/>
      <c r="N126" s="238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90</v>
      </c>
    </row>
    <row r="127" s="2" customFormat="1" ht="33" customHeight="1">
      <c r="A127" s="38"/>
      <c r="B127" s="39"/>
      <c r="C127" s="240" t="s">
        <v>90</v>
      </c>
      <c r="D127" s="240" t="s">
        <v>174</v>
      </c>
      <c r="E127" s="241" t="s">
        <v>351</v>
      </c>
      <c r="F127" s="242" t="s">
        <v>352</v>
      </c>
      <c r="G127" s="243" t="s">
        <v>131</v>
      </c>
      <c r="H127" s="244">
        <v>1</v>
      </c>
      <c r="I127" s="245"/>
      <c r="J127" s="246">
        <f>ROUND(I127*H127,2)</f>
        <v>0</v>
      </c>
      <c r="K127" s="247"/>
      <c r="L127" s="44"/>
      <c r="M127" s="248" t="s">
        <v>1</v>
      </c>
      <c r="N127" s="249" t="s">
        <v>45</v>
      </c>
      <c r="O127" s="91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2" t="s">
        <v>133</v>
      </c>
      <c r="AT127" s="232" t="s">
        <v>174</v>
      </c>
      <c r="AU127" s="232" t="s">
        <v>90</v>
      </c>
      <c r="AY127" s="17" t="s">
        <v>125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7" t="s">
        <v>88</v>
      </c>
      <c r="BK127" s="233">
        <f>ROUND(I127*H127,2)</f>
        <v>0</v>
      </c>
      <c r="BL127" s="17" t="s">
        <v>133</v>
      </c>
      <c r="BM127" s="232" t="s">
        <v>353</v>
      </c>
    </row>
    <row r="128" s="2" customFormat="1">
      <c r="A128" s="38"/>
      <c r="B128" s="39"/>
      <c r="C128" s="40"/>
      <c r="D128" s="234" t="s">
        <v>134</v>
      </c>
      <c r="E128" s="40"/>
      <c r="F128" s="235" t="s">
        <v>352</v>
      </c>
      <c r="G128" s="40"/>
      <c r="H128" s="40"/>
      <c r="I128" s="236"/>
      <c r="J128" s="40"/>
      <c r="K128" s="40"/>
      <c r="L128" s="44"/>
      <c r="M128" s="237"/>
      <c r="N128" s="238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134</v>
      </c>
      <c r="AU128" s="17" t="s">
        <v>90</v>
      </c>
    </row>
    <row r="129" s="2" customFormat="1">
      <c r="A129" s="38"/>
      <c r="B129" s="39"/>
      <c r="C129" s="40"/>
      <c r="D129" s="234" t="s">
        <v>135</v>
      </c>
      <c r="E129" s="40"/>
      <c r="F129" s="239" t="s">
        <v>354</v>
      </c>
      <c r="G129" s="40"/>
      <c r="H129" s="40"/>
      <c r="I129" s="236"/>
      <c r="J129" s="40"/>
      <c r="K129" s="40"/>
      <c r="L129" s="44"/>
      <c r="M129" s="237"/>
      <c r="N129" s="23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90</v>
      </c>
    </row>
    <row r="130" s="2" customFormat="1" ht="16.5" customHeight="1">
      <c r="A130" s="38"/>
      <c r="B130" s="39"/>
      <c r="C130" s="240" t="s">
        <v>140</v>
      </c>
      <c r="D130" s="240" t="s">
        <v>174</v>
      </c>
      <c r="E130" s="241" t="s">
        <v>355</v>
      </c>
      <c r="F130" s="242" t="s">
        <v>356</v>
      </c>
      <c r="G130" s="243" t="s">
        <v>131</v>
      </c>
      <c r="H130" s="244">
        <v>1</v>
      </c>
      <c r="I130" s="245"/>
      <c r="J130" s="246">
        <f>ROUND(I130*H130,2)</f>
        <v>0</v>
      </c>
      <c r="K130" s="247"/>
      <c r="L130" s="44"/>
      <c r="M130" s="248" t="s">
        <v>1</v>
      </c>
      <c r="N130" s="249" t="s">
        <v>45</v>
      </c>
      <c r="O130" s="91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2" t="s">
        <v>133</v>
      </c>
      <c r="AT130" s="232" t="s">
        <v>174</v>
      </c>
      <c r="AU130" s="232" t="s">
        <v>90</v>
      </c>
      <c r="AY130" s="17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7" t="s">
        <v>88</v>
      </c>
      <c r="BK130" s="233">
        <f>ROUND(I130*H130,2)</f>
        <v>0</v>
      </c>
      <c r="BL130" s="17" t="s">
        <v>133</v>
      </c>
      <c r="BM130" s="232" t="s">
        <v>133</v>
      </c>
    </row>
    <row r="131" s="2" customFormat="1">
      <c r="A131" s="38"/>
      <c r="B131" s="39"/>
      <c r="C131" s="40"/>
      <c r="D131" s="234" t="s">
        <v>134</v>
      </c>
      <c r="E131" s="40"/>
      <c r="F131" s="235" t="s">
        <v>356</v>
      </c>
      <c r="G131" s="40"/>
      <c r="H131" s="40"/>
      <c r="I131" s="236"/>
      <c r="J131" s="40"/>
      <c r="K131" s="40"/>
      <c r="L131" s="44"/>
      <c r="M131" s="237"/>
      <c r="N131" s="23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134</v>
      </c>
      <c r="AU131" s="17" t="s">
        <v>90</v>
      </c>
    </row>
    <row r="132" s="12" customFormat="1" ht="22.8" customHeight="1">
      <c r="A132" s="12"/>
      <c r="B132" s="203"/>
      <c r="C132" s="204"/>
      <c r="D132" s="205" t="s">
        <v>79</v>
      </c>
      <c r="E132" s="217" t="s">
        <v>357</v>
      </c>
      <c r="F132" s="217" t="s">
        <v>358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SUM(P133:P141)</f>
        <v>0</v>
      </c>
      <c r="Q132" s="211"/>
      <c r="R132" s="212">
        <f>SUM(R133:R141)</f>
        <v>0</v>
      </c>
      <c r="S132" s="211"/>
      <c r="T132" s="213">
        <f>SUM(T133:T141)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148</v>
      </c>
      <c r="AT132" s="215" t="s">
        <v>79</v>
      </c>
      <c r="AU132" s="215" t="s">
        <v>88</v>
      </c>
      <c r="AY132" s="214" t="s">
        <v>125</v>
      </c>
      <c r="BK132" s="216">
        <f>SUM(BK133:BK141)</f>
        <v>0</v>
      </c>
    </row>
    <row r="133" s="2" customFormat="1" ht="44.25" customHeight="1">
      <c r="A133" s="38"/>
      <c r="B133" s="39"/>
      <c r="C133" s="240" t="s">
        <v>133</v>
      </c>
      <c r="D133" s="240" t="s">
        <v>174</v>
      </c>
      <c r="E133" s="241" t="s">
        <v>359</v>
      </c>
      <c r="F133" s="242" t="s">
        <v>360</v>
      </c>
      <c r="G133" s="243" t="s">
        <v>131</v>
      </c>
      <c r="H133" s="244">
        <v>1</v>
      </c>
      <c r="I133" s="245"/>
      <c r="J133" s="246">
        <f>ROUND(I133*H133,2)</f>
        <v>0</v>
      </c>
      <c r="K133" s="247"/>
      <c r="L133" s="44"/>
      <c r="M133" s="248" t="s">
        <v>1</v>
      </c>
      <c r="N133" s="249" t="s">
        <v>45</v>
      </c>
      <c r="O133" s="91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2" t="s">
        <v>133</v>
      </c>
      <c r="AT133" s="232" t="s">
        <v>174</v>
      </c>
      <c r="AU133" s="232" t="s">
        <v>90</v>
      </c>
      <c r="AY133" s="17" t="s">
        <v>125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7" t="s">
        <v>88</v>
      </c>
      <c r="BK133" s="233">
        <f>ROUND(I133*H133,2)</f>
        <v>0</v>
      </c>
      <c r="BL133" s="17" t="s">
        <v>133</v>
      </c>
      <c r="BM133" s="232" t="s">
        <v>144</v>
      </c>
    </row>
    <row r="134" s="2" customFormat="1">
      <c r="A134" s="38"/>
      <c r="B134" s="39"/>
      <c r="C134" s="40"/>
      <c r="D134" s="234" t="s">
        <v>134</v>
      </c>
      <c r="E134" s="40"/>
      <c r="F134" s="235" t="s">
        <v>361</v>
      </c>
      <c r="G134" s="40"/>
      <c r="H134" s="40"/>
      <c r="I134" s="236"/>
      <c r="J134" s="40"/>
      <c r="K134" s="40"/>
      <c r="L134" s="44"/>
      <c r="M134" s="237"/>
      <c r="N134" s="23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134</v>
      </c>
      <c r="AU134" s="17" t="s">
        <v>90</v>
      </c>
    </row>
    <row r="135" s="2" customFormat="1" ht="16.5" customHeight="1">
      <c r="A135" s="38"/>
      <c r="B135" s="39"/>
      <c r="C135" s="240" t="s">
        <v>148</v>
      </c>
      <c r="D135" s="240" t="s">
        <v>174</v>
      </c>
      <c r="E135" s="241" t="s">
        <v>362</v>
      </c>
      <c r="F135" s="242" t="s">
        <v>363</v>
      </c>
      <c r="G135" s="243" t="s">
        <v>131</v>
      </c>
      <c r="H135" s="244">
        <v>1</v>
      </c>
      <c r="I135" s="245"/>
      <c r="J135" s="246">
        <f>ROUND(I135*H135,2)</f>
        <v>0</v>
      </c>
      <c r="K135" s="247"/>
      <c r="L135" s="44"/>
      <c r="M135" s="248" t="s">
        <v>1</v>
      </c>
      <c r="N135" s="249" t="s">
        <v>45</v>
      </c>
      <c r="O135" s="91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2" t="s">
        <v>133</v>
      </c>
      <c r="AT135" s="232" t="s">
        <v>174</v>
      </c>
      <c r="AU135" s="232" t="s">
        <v>90</v>
      </c>
      <c r="AY135" s="17" t="s">
        <v>125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7" t="s">
        <v>88</v>
      </c>
      <c r="BK135" s="233">
        <f>ROUND(I135*H135,2)</f>
        <v>0</v>
      </c>
      <c r="BL135" s="17" t="s">
        <v>133</v>
      </c>
      <c r="BM135" s="232" t="s">
        <v>132</v>
      </c>
    </row>
    <row r="136" s="2" customFormat="1">
      <c r="A136" s="38"/>
      <c r="B136" s="39"/>
      <c r="C136" s="40"/>
      <c r="D136" s="234" t="s">
        <v>134</v>
      </c>
      <c r="E136" s="40"/>
      <c r="F136" s="235" t="s">
        <v>363</v>
      </c>
      <c r="G136" s="40"/>
      <c r="H136" s="40"/>
      <c r="I136" s="236"/>
      <c r="J136" s="40"/>
      <c r="K136" s="40"/>
      <c r="L136" s="44"/>
      <c r="M136" s="237"/>
      <c r="N136" s="23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134</v>
      </c>
      <c r="AU136" s="17" t="s">
        <v>90</v>
      </c>
    </row>
    <row r="137" s="2" customFormat="1" ht="16.5" customHeight="1">
      <c r="A137" s="38"/>
      <c r="B137" s="39"/>
      <c r="C137" s="240" t="s">
        <v>144</v>
      </c>
      <c r="D137" s="240" t="s">
        <v>174</v>
      </c>
      <c r="E137" s="241" t="s">
        <v>364</v>
      </c>
      <c r="F137" s="242" t="s">
        <v>365</v>
      </c>
      <c r="G137" s="243" t="s">
        <v>131</v>
      </c>
      <c r="H137" s="244">
        <v>1</v>
      </c>
      <c r="I137" s="245"/>
      <c r="J137" s="246">
        <f>ROUND(I137*H137,2)</f>
        <v>0</v>
      </c>
      <c r="K137" s="247"/>
      <c r="L137" s="44"/>
      <c r="M137" s="248" t="s">
        <v>1</v>
      </c>
      <c r="N137" s="249" t="s">
        <v>45</v>
      </c>
      <c r="O137" s="91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2" t="s">
        <v>133</v>
      </c>
      <c r="AT137" s="232" t="s">
        <v>174</v>
      </c>
      <c r="AU137" s="232" t="s">
        <v>90</v>
      </c>
      <c r="AY137" s="17" t="s">
        <v>125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7" t="s">
        <v>88</v>
      </c>
      <c r="BK137" s="233">
        <f>ROUND(I137*H137,2)</f>
        <v>0</v>
      </c>
      <c r="BL137" s="17" t="s">
        <v>133</v>
      </c>
      <c r="BM137" s="232" t="s">
        <v>151</v>
      </c>
    </row>
    <row r="138" s="2" customFormat="1">
      <c r="A138" s="38"/>
      <c r="B138" s="39"/>
      <c r="C138" s="40"/>
      <c r="D138" s="234" t="s">
        <v>134</v>
      </c>
      <c r="E138" s="40"/>
      <c r="F138" s="235" t="s">
        <v>365</v>
      </c>
      <c r="G138" s="40"/>
      <c r="H138" s="40"/>
      <c r="I138" s="236"/>
      <c r="J138" s="40"/>
      <c r="K138" s="40"/>
      <c r="L138" s="44"/>
      <c r="M138" s="237"/>
      <c r="N138" s="23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134</v>
      </c>
      <c r="AU138" s="17" t="s">
        <v>90</v>
      </c>
    </row>
    <row r="139" s="2" customFormat="1" ht="16.5" customHeight="1">
      <c r="A139" s="38"/>
      <c r="B139" s="39"/>
      <c r="C139" s="240" t="s">
        <v>156</v>
      </c>
      <c r="D139" s="240" t="s">
        <v>174</v>
      </c>
      <c r="E139" s="241" t="s">
        <v>366</v>
      </c>
      <c r="F139" s="242" t="s">
        <v>367</v>
      </c>
      <c r="G139" s="243" t="s">
        <v>131</v>
      </c>
      <c r="H139" s="244">
        <v>1</v>
      </c>
      <c r="I139" s="245"/>
      <c r="J139" s="246">
        <f>ROUND(I139*H139,2)</f>
        <v>0</v>
      </c>
      <c r="K139" s="247"/>
      <c r="L139" s="44"/>
      <c r="M139" s="248" t="s">
        <v>1</v>
      </c>
      <c r="N139" s="249" t="s">
        <v>45</v>
      </c>
      <c r="O139" s="91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2" t="s">
        <v>133</v>
      </c>
      <c r="AT139" s="232" t="s">
        <v>174</v>
      </c>
      <c r="AU139" s="232" t="s">
        <v>90</v>
      </c>
      <c r="AY139" s="17" t="s">
        <v>125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7" t="s">
        <v>88</v>
      </c>
      <c r="BK139" s="233">
        <f>ROUND(I139*H139,2)</f>
        <v>0</v>
      </c>
      <c r="BL139" s="17" t="s">
        <v>133</v>
      </c>
      <c r="BM139" s="232" t="s">
        <v>155</v>
      </c>
    </row>
    <row r="140" s="2" customFormat="1">
      <c r="A140" s="38"/>
      <c r="B140" s="39"/>
      <c r="C140" s="40"/>
      <c r="D140" s="234" t="s">
        <v>134</v>
      </c>
      <c r="E140" s="40"/>
      <c r="F140" s="235" t="s">
        <v>367</v>
      </c>
      <c r="G140" s="40"/>
      <c r="H140" s="40"/>
      <c r="I140" s="236"/>
      <c r="J140" s="40"/>
      <c r="K140" s="40"/>
      <c r="L140" s="44"/>
      <c r="M140" s="237"/>
      <c r="N140" s="23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134</v>
      </c>
      <c r="AU140" s="17" t="s">
        <v>90</v>
      </c>
    </row>
    <row r="141" s="2" customFormat="1">
      <c r="A141" s="38"/>
      <c r="B141" s="39"/>
      <c r="C141" s="40"/>
      <c r="D141" s="234" t="s">
        <v>135</v>
      </c>
      <c r="E141" s="40"/>
      <c r="F141" s="239" t="s">
        <v>368</v>
      </c>
      <c r="G141" s="40"/>
      <c r="H141" s="40"/>
      <c r="I141" s="236"/>
      <c r="J141" s="40"/>
      <c r="K141" s="40"/>
      <c r="L141" s="44"/>
      <c r="M141" s="237"/>
      <c r="N141" s="23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90</v>
      </c>
    </row>
    <row r="142" s="12" customFormat="1" ht="22.8" customHeight="1">
      <c r="A142" s="12"/>
      <c r="B142" s="203"/>
      <c r="C142" s="204"/>
      <c r="D142" s="205" t="s">
        <v>79</v>
      </c>
      <c r="E142" s="217" t="s">
        <v>369</v>
      </c>
      <c r="F142" s="217" t="s">
        <v>370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SUM(P143:P153)</f>
        <v>0</v>
      </c>
      <c r="Q142" s="211"/>
      <c r="R142" s="212">
        <f>SUM(R143:R153)</f>
        <v>0</v>
      </c>
      <c r="S142" s="211"/>
      <c r="T142" s="213">
        <f>SUM(T143:T153)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148</v>
      </c>
      <c r="AT142" s="215" t="s">
        <v>79</v>
      </c>
      <c r="AU142" s="215" t="s">
        <v>88</v>
      </c>
      <c r="AY142" s="214" t="s">
        <v>125</v>
      </c>
      <c r="BK142" s="216">
        <f>SUM(BK143:BK153)</f>
        <v>0</v>
      </c>
    </row>
    <row r="143" s="2" customFormat="1" ht="16.5" customHeight="1">
      <c r="A143" s="38"/>
      <c r="B143" s="39"/>
      <c r="C143" s="240" t="s">
        <v>132</v>
      </c>
      <c r="D143" s="240" t="s">
        <v>174</v>
      </c>
      <c r="E143" s="241" t="s">
        <v>371</v>
      </c>
      <c r="F143" s="242" t="s">
        <v>372</v>
      </c>
      <c r="G143" s="243" t="s">
        <v>131</v>
      </c>
      <c r="H143" s="244">
        <v>1</v>
      </c>
      <c r="I143" s="245"/>
      <c r="J143" s="246">
        <f>ROUND(I143*H143,2)</f>
        <v>0</v>
      </c>
      <c r="K143" s="247"/>
      <c r="L143" s="44"/>
      <c r="M143" s="248" t="s">
        <v>1</v>
      </c>
      <c r="N143" s="249" t="s">
        <v>45</v>
      </c>
      <c r="O143" s="91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2" t="s">
        <v>133</v>
      </c>
      <c r="AT143" s="232" t="s">
        <v>174</v>
      </c>
      <c r="AU143" s="232" t="s">
        <v>90</v>
      </c>
      <c r="AY143" s="17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7" t="s">
        <v>88</v>
      </c>
      <c r="BK143" s="233">
        <f>ROUND(I143*H143,2)</f>
        <v>0</v>
      </c>
      <c r="BL143" s="17" t="s">
        <v>133</v>
      </c>
      <c r="BM143" s="232" t="s">
        <v>159</v>
      </c>
    </row>
    <row r="144" s="2" customFormat="1">
      <c r="A144" s="38"/>
      <c r="B144" s="39"/>
      <c r="C144" s="40"/>
      <c r="D144" s="234" t="s">
        <v>134</v>
      </c>
      <c r="E144" s="40"/>
      <c r="F144" s="235" t="s">
        <v>372</v>
      </c>
      <c r="G144" s="40"/>
      <c r="H144" s="40"/>
      <c r="I144" s="236"/>
      <c r="J144" s="40"/>
      <c r="K144" s="40"/>
      <c r="L144" s="44"/>
      <c r="M144" s="237"/>
      <c r="N144" s="23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134</v>
      </c>
      <c r="AU144" s="17" t="s">
        <v>90</v>
      </c>
    </row>
    <row r="145" s="2" customFormat="1" ht="16.5" customHeight="1">
      <c r="A145" s="38"/>
      <c r="B145" s="39"/>
      <c r="C145" s="240" t="s">
        <v>163</v>
      </c>
      <c r="D145" s="240" t="s">
        <v>174</v>
      </c>
      <c r="E145" s="241" t="s">
        <v>373</v>
      </c>
      <c r="F145" s="242" t="s">
        <v>374</v>
      </c>
      <c r="G145" s="243" t="s">
        <v>131</v>
      </c>
      <c r="H145" s="244">
        <v>1</v>
      </c>
      <c r="I145" s="245"/>
      <c r="J145" s="246">
        <f>ROUND(I145*H145,2)</f>
        <v>0</v>
      </c>
      <c r="K145" s="247"/>
      <c r="L145" s="44"/>
      <c r="M145" s="248" t="s">
        <v>1</v>
      </c>
      <c r="N145" s="249" t="s">
        <v>45</v>
      </c>
      <c r="O145" s="91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2" t="s">
        <v>133</v>
      </c>
      <c r="AT145" s="232" t="s">
        <v>174</v>
      </c>
      <c r="AU145" s="232" t="s">
        <v>90</v>
      </c>
      <c r="AY145" s="17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7" t="s">
        <v>88</v>
      </c>
      <c r="BK145" s="233">
        <f>ROUND(I145*H145,2)</f>
        <v>0</v>
      </c>
      <c r="BL145" s="17" t="s">
        <v>133</v>
      </c>
      <c r="BM145" s="232" t="s">
        <v>162</v>
      </c>
    </row>
    <row r="146" s="2" customFormat="1">
      <c r="A146" s="38"/>
      <c r="B146" s="39"/>
      <c r="C146" s="40"/>
      <c r="D146" s="234" t="s">
        <v>134</v>
      </c>
      <c r="E146" s="40"/>
      <c r="F146" s="235" t="s">
        <v>375</v>
      </c>
      <c r="G146" s="40"/>
      <c r="H146" s="40"/>
      <c r="I146" s="236"/>
      <c r="J146" s="40"/>
      <c r="K146" s="40"/>
      <c r="L146" s="44"/>
      <c r="M146" s="237"/>
      <c r="N146" s="23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134</v>
      </c>
      <c r="AU146" s="17" t="s">
        <v>90</v>
      </c>
    </row>
    <row r="147" s="2" customFormat="1" ht="16.5" customHeight="1">
      <c r="A147" s="38"/>
      <c r="B147" s="39"/>
      <c r="C147" s="240" t="s">
        <v>151</v>
      </c>
      <c r="D147" s="240" t="s">
        <v>174</v>
      </c>
      <c r="E147" s="241" t="s">
        <v>376</v>
      </c>
      <c r="F147" s="242" t="s">
        <v>377</v>
      </c>
      <c r="G147" s="243" t="s">
        <v>131</v>
      </c>
      <c r="H147" s="244">
        <v>1</v>
      </c>
      <c r="I147" s="245"/>
      <c r="J147" s="246">
        <f>ROUND(I147*H147,2)</f>
        <v>0</v>
      </c>
      <c r="K147" s="247"/>
      <c r="L147" s="44"/>
      <c r="M147" s="248" t="s">
        <v>1</v>
      </c>
      <c r="N147" s="249" t="s">
        <v>45</v>
      </c>
      <c r="O147" s="91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2" t="s">
        <v>133</v>
      </c>
      <c r="AT147" s="232" t="s">
        <v>174</v>
      </c>
      <c r="AU147" s="232" t="s">
        <v>90</v>
      </c>
      <c r="AY147" s="17" t="s">
        <v>125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7" t="s">
        <v>88</v>
      </c>
      <c r="BK147" s="233">
        <f>ROUND(I147*H147,2)</f>
        <v>0</v>
      </c>
      <c r="BL147" s="17" t="s">
        <v>133</v>
      </c>
      <c r="BM147" s="232" t="s">
        <v>166</v>
      </c>
    </row>
    <row r="148" s="2" customFormat="1">
      <c r="A148" s="38"/>
      <c r="B148" s="39"/>
      <c r="C148" s="40"/>
      <c r="D148" s="234" t="s">
        <v>134</v>
      </c>
      <c r="E148" s="40"/>
      <c r="F148" s="235" t="s">
        <v>378</v>
      </c>
      <c r="G148" s="40"/>
      <c r="H148" s="40"/>
      <c r="I148" s="236"/>
      <c r="J148" s="40"/>
      <c r="K148" s="40"/>
      <c r="L148" s="44"/>
      <c r="M148" s="237"/>
      <c r="N148" s="23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134</v>
      </c>
      <c r="AU148" s="17" t="s">
        <v>90</v>
      </c>
    </row>
    <row r="149" s="2" customFormat="1" ht="33" customHeight="1">
      <c r="A149" s="38"/>
      <c r="B149" s="39"/>
      <c r="C149" s="240" t="s">
        <v>170</v>
      </c>
      <c r="D149" s="240" t="s">
        <v>174</v>
      </c>
      <c r="E149" s="241" t="s">
        <v>379</v>
      </c>
      <c r="F149" s="242" t="s">
        <v>380</v>
      </c>
      <c r="G149" s="243" t="s">
        <v>131</v>
      </c>
      <c r="H149" s="244">
        <v>1</v>
      </c>
      <c r="I149" s="245"/>
      <c r="J149" s="246">
        <f>ROUND(I149*H149,2)</f>
        <v>0</v>
      </c>
      <c r="K149" s="247"/>
      <c r="L149" s="44"/>
      <c r="M149" s="248" t="s">
        <v>1</v>
      </c>
      <c r="N149" s="249" t="s">
        <v>45</v>
      </c>
      <c r="O149" s="91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2" t="s">
        <v>133</v>
      </c>
      <c r="AT149" s="232" t="s">
        <v>174</v>
      </c>
      <c r="AU149" s="232" t="s">
        <v>90</v>
      </c>
      <c r="AY149" s="17" t="s">
        <v>125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7" t="s">
        <v>88</v>
      </c>
      <c r="BK149" s="233">
        <f>ROUND(I149*H149,2)</f>
        <v>0</v>
      </c>
      <c r="BL149" s="17" t="s">
        <v>133</v>
      </c>
      <c r="BM149" s="232" t="s">
        <v>169</v>
      </c>
    </row>
    <row r="150" s="2" customFormat="1">
      <c r="A150" s="38"/>
      <c r="B150" s="39"/>
      <c r="C150" s="40"/>
      <c r="D150" s="234" t="s">
        <v>134</v>
      </c>
      <c r="E150" s="40"/>
      <c r="F150" s="235" t="s">
        <v>380</v>
      </c>
      <c r="G150" s="40"/>
      <c r="H150" s="40"/>
      <c r="I150" s="236"/>
      <c r="J150" s="40"/>
      <c r="K150" s="40"/>
      <c r="L150" s="44"/>
      <c r="M150" s="237"/>
      <c r="N150" s="238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134</v>
      </c>
      <c r="AU150" s="17" t="s">
        <v>90</v>
      </c>
    </row>
    <row r="151" s="2" customFormat="1">
      <c r="A151" s="38"/>
      <c r="B151" s="39"/>
      <c r="C151" s="40"/>
      <c r="D151" s="234" t="s">
        <v>135</v>
      </c>
      <c r="E151" s="40"/>
      <c r="F151" s="239" t="s">
        <v>381</v>
      </c>
      <c r="G151" s="40"/>
      <c r="H151" s="40"/>
      <c r="I151" s="236"/>
      <c r="J151" s="40"/>
      <c r="K151" s="40"/>
      <c r="L151" s="44"/>
      <c r="M151" s="237"/>
      <c r="N151" s="238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135</v>
      </c>
      <c r="AU151" s="17" t="s">
        <v>90</v>
      </c>
    </row>
    <row r="152" s="2" customFormat="1" ht="24.15" customHeight="1">
      <c r="A152" s="38"/>
      <c r="B152" s="39"/>
      <c r="C152" s="240" t="s">
        <v>155</v>
      </c>
      <c r="D152" s="240" t="s">
        <v>174</v>
      </c>
      <c r="E152" s="241" t="s">
        <v>382</v>
      </c>
      <c r="F152" s="242" t="s">
        <v>383</v>
      </c>
      <c r="G152" s="243" t="s">
        <v>131</v>
      </c>
      <c r="H152" s="244">
        <v>1</v>
      </c>
      <c r="I152" s="245"/>
      <c r="J152" s="246">
        <f>ROUND(I152*H152,2)</f>
        <v>0</v>
      </c>
      <c r="K152" s="247"/>
      <c r="L152" s="44"/>
      <c r="M152" s="248" t="s">
        <v>1</v>
      </c>
      <c r="N152" s="249" t="s">
        <v>45</v>
      </c>
      <c r="O152" s="91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2" t="s">
        <v>133</v>
      </c>
      <c r="AT152" s="232" t="s">
        <v>174</v>
      </c>
      <c r="AU152" s="232" t="s">
        <v>90</v>
      </c>
      <c r="AY152" s="17" t="s">
        <v>125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7" t="s">
        <v>88</v>
      </c>
      <c r="BK152" s="233">
        <f>ROUND(I152*H152,2)</f>
        <v>0</v>
      </c>
      <c r="BL152" s="17" t="s">
        <v>133</v>
      </c>
      <c r="BM152" s="232" t="s">
        <v>173</v>
      </c>
    </row>
    <row r="153" s="2" customFormat="1">
      <c r="A153" s="38"/>
      <c r="B153" s="39"/>
      <c r="C153" s="40"/>
      <c r="D153" s="234" t="s">
        <v>134</v>
      </c>
      <c r="E153" s="40"/>
      <c r="F153" s="235" t="s">
        <v>383</v>
      </c>
      <c r="G153" s="40"/>
      <c r="H153" s="40"/>
      <c r="I153" s="236"/>
      <c r="J153" s="40"/>
      <c r="K153" s="40"/>
      <c r="L153" s="44"/>
      <c r="M153" s="237"/>
      <c r="N153" s="23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134</v>
      </c>
      <c r="AU153" s="17" t="s">
        <v>90</v>
      </c>
    </row>
    <row r="154" s="12" customFormat="1" ht="22.8" customHeight="1">
      <c r="A154" s="12"/>
      <c r="B154" s="203"/>
      <c r="C154" s="204"/>
      <c r="D154" s="205" t="s">
        <v>79</v>
      </c>
      <c r="E154" s="217" t="s">
        <v>384</v>
      </c>
      <c r="F154" s="217" t="s">
        <v>385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SUM(P155:P160)</f>
        <v>0</v>
      </c>
      <c r="Q154" s="211"/>
      <c r="R154" s="212">
        <f>SUM(R155:R160)</f>
        <v>0</v>
      </c>
      <c r="S154" s="211"/>
      <c r="T154" s="213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148</v>
      </c>
      <c r="AT154" s="215" t="s">
        <v>79</v>
      </c>
      <c r="AU154" s="215" t="s">
        <v>88</v>
      </c>
      <c r="AY154" s="214" t="s">
        <v>125</v>
      </c>
      <c r="BK154" s="216">
        <f>SUM(BK155:BK160)</f>
        <v>0</v>
      </c>
    </row>
    <row r="155" s="2" customFormat="1" ht="16.5" customHeight="1">
      <c r="A155" s="38"/>
      <c r="B155" s="39"/>
      <c r="C155" s="240" t="s">
        <v>189</v>
      </c>
      <c r="D155" s="240" t="s">
        <v>174</v>
      </c>
      <c r="E155" s="241" t="s">
        <v>386</v>
      </c>
      <c r="F155" s="242" t="s">
        <v>387</v>
      </c>
      <c r="G155" s="243" t="s">
        <v>131</v>
      </c>
      <c r="H155" s="244">
        <v>1</v>
      </c>
      <c r="I155" s="245"/>
      <c r="J155" s="246">
        <f>ROUND(I155*H155,2)</f>
        <v>0</v>
      </c>
      <c r="K155" s="247"/>
      <c r="L155" s="44"/>
      <c r="M155" s="248" t="s">
        <v>1</v>
      </c>
      <c r="N155" s="249" t="s">
        <v>45</v>
      </c>
      <c r="O155" s="91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2" t="s">
        <v>133</v>
      </c>
      <c r="AT155" s="232" t="s">
        <v>174</v>
      </c>
      <c r="AU155" s="232" t="s">
        <v>90</v>
      </c>
      <c r="AY155" s="17" t="s">
        <v>125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7" t="s">
        <v>88</v>
      </c>
      <c r="BK155" s="233">
        <f>ROUND(I155*H155,2)</f>
        <v>0</v>
      </c>
      <c r="BL155" s="17" t="s">
        <v>133</v>
      </c>
      <c r="BM155" s="232" t="s">
        <v>178</v>
      </c>
    </row>
    <row r="156" s="2" customFormat="1">
      <c r="A156" s="38"/>
      <c r="B156" s="39"/>
      <c r="C156" s="40"/>
      <c r="D156" s="234" t="s">
        <v>134</v>
      </c>
      <c r="E156" s="40"/>
      <c r="F156" s="235" t="s">
        <v>387</v>
      </c>
      <c r="G156" s="40"/>
      <c r="H156" s="40"/>
      <c r="I156" s="236"/>
      <c r="J156" s="40"/>
      <c r="K156" s="40"/>
      <c r="L156" s="44"/>
      <c r="M156" s="237"/>
      <c r="N156" s="23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134</v>
      </c>
      <c r="AU156" s="17" t="s">
        <v>90</v>
      </c>
    </row>
    <row r="157" s="2" customFormat="1">
      <c r="A157" s="38"/>
      <c r="B157" s="39"/>
      <c r="C157" s="40"/>
      <c r="D157" s="234" t="s">
        <v>135</v>
      </c>
      <c r="E157" s="40"/>
      <c r="F157" s="239" t="s">
        <v>388</v>
      </c>
      <c r="G157" s="40"/>
      <c r="H157" s="40"/>
      <c r="I157" s="236"/>
      <c r="J157" s="40"/>
      <c r="K157" s="40"/>
      <c r="L157" s="44"/>
      <c r="M157" s="237"/>
      <c r="N157" s="23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90</v>
      </c>
    </row>
    <row r="158" s="2" customFormat="1" ht="16.5" customHeight="1">
      <c r="A158" s="38"/>
      <c r="B158" s="39"/>
      <c r="C158" s="240" t="s">
        <v>159</v>
      </c>
      <c r="D158" s="240" t="s">
        <v>174</v>
      </c>
      <c r="E158" s="241" t="s">
        <v>389</v>
      </c>
      <c r="F158" s="242" t="s">
        <v>390</v>
      </c>
      <c r="G158" s="243" t="s">
        <v>131</v>
      </c>
      <c r="H158" s="244">
        <v>1</v>
      </c>
      <c r="I158" s="245"/>
      <c r="J158" s="246">
        <f>ROUND(I158*H158,2)</f>
        <v>0</v>
      </c>
      <c r="K158" s="247"/>
      <c r="L158" s="44"/>
      <c r="M158" s="248" t="s">
        <v>1</v>
      </c>
      <c r="N158" s="249" t="s">
        <v>45</v>
      </c>
      <c r="O158" s="91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2" t="s">
        <v>133</v>
      </c>
      <c r="AT158" s="232" t="s">
        <v>174</v>
      </c>
      <c r="AU158" s="232" t="s">
        <v>90</v>
      </c>
      <c r="AY158" s="17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7" t="s">
        <v>88</v>
      </c>
      <c r="BK158" s="233">
        <f>ROUND(I158*H158,2)</f>
        <v>0</v>
      </c>
      <c r="BL158" s="17" t="s">
        <v>133</v>
      </c>
      <c r="BM158" s="232" t="s">
        <v>192</v>
      </c>
    </row>
    <row r="159" s="2" customFormat="1">
      <c r="A159" s="38"/>
      <c r="B159" s="39"/>
      <c r="C159" s="40"/>
      <c r="D159" s="234" t="s">
        <v>134</v>
      </c>
      <c r="E159" s="40"/>
      <c r="F159" s="235" t="s">
        <v>391</v>
      </c>
      <c r="G159" s="40"/>
      <c r="H159" s="40"/>
      <c r="I159" s="236"/>
      <c r="J159" s="40"/>
      <c r="K159" s="40"/>
      <c r="L159" s="44"/>
      <c r="M159" s="237"/>
      <c r="N159" s="238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134</v>
      </c>
      <c r="AU159" s="17" t="s">
        <v>90</v>
      </c>
    </row>
    <row r="160" s="2" customFormat="1">
      <c r="A160" s="38"/>
      <c r="B160" s="39"/>
      <c r="C160" s="40"/>
      <c r="D160" s="234" t="s">
        <v>135</v>
      </c>
      <c r="E160" s="40"/>
      <c r="F160" s="239" t="s">
        <v>392</v>
      </c>
      <c r="G160" s="40"/>
      <c r="H160" s="40"/>
      <c r="I160" s="236"/>
      <c r="J160" s="40"/>
      <c r="K160" s="40"/>
      <c r="L160" s="44"/>
      <c r="M160" s="285"/>
      <c r="N160" s="286"/>
      <c r="O160" s="287"/>
      <c r="P160" s="287"/>
      <c r="Q160" s="287"/>
      <c r="R160" s="287"/>
      <c r="S160" s="287"/>
      <c r="T160" s="28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90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kl6UK4SVtdcdkgn5MRX0Vz+3V8svqMTLREjr+KxPv7O/6+f51RcnhbdkJli74hbFtPmxmiA8OlRQy6eLm9mF1Q==" hashValue="u2GzBu8HADkqYrKWaOCxpA2rHHehlVEToFMRzOA8glj9W8tHzXl1Ti5kXmR2nbzlHHxI/F85b/t64KeTDwCoMA==" algorithmName="SHA-512" password="CC35"/>
  <autoFilter ref="C120:K16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3AFC48-843E-4DAD-9611-3FF08F0F3182}"/>
</file>

<file path=customXml/itemProps2.xml><?xml version="1.0" encoding="utf-8"?>
<ds:datastoreItem xmlns:ds="http://schemas.openxmlformats.org/officeDocument/2006/customXml" ds:itemID="{5D257B1C-1072-4B57-84AC-5B05D9DD294E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Milada K.</dc:creator>
  <cp:lastModifiedBy>Milada K.</cp:lastModifiedBy>
  <dcterms:created xsi:type="dcterms:W3CDTF">2022-09-29T16:44:08Z</dcterms:created>
  <dcterms:modified xsi:type="dcterms:W3CDTF">2022-09-29T16:44:12Z</dcterms:modified>
</cp:coreProperties>
</file>